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Admin\Desktop\Bảo Trâm\"/>
    </mc:Choice>
  </mc:AlternateContent>
  <xr:revisionPtr revIDLastSave="0" documentId="13_ncr:1_{5EB36A19-5D34-4B30-A964-9D082EA40C8B}" xr6:coauthVersionLast="47" xr6:coauthVersionMax="47" xr10:uidLastSave="{00000000-0000-0000-0000-000000000000}"/>
  <bookViews>
    <workbookView xWindow="-113" yWindow="-113" windowWidth="24267" windowHeight="13023" activeTab="2" xr2:uid="{00000000-000D-0000-FFFF-FFFF00000000}"/>
  </bookViews>
  <sheets>
    <sheet name="Doanh thu" sheetId="9" r:id="rId1"/>
    <sheet name="Hàng ăn thử" sheetId="6" r:id="rId2"/>
    <sheet name="Chi" sheetId="5" r:id="rId3"/>
  </sheets>
  <definedNames>
    <definedName name="_xlnm.Print_Area" localSheetId="2">Chi!$C$1:$O$13</definedName>
  </definedNames>
  <calcPr calcId="191029"/>
</workbook>
</file>

<file path=xl/calcChain.xml><?xml version="1.0" encoding="utf-8"?>
<calcChain xmlns="http://schemas.openxmlformats.org/spreadsheetml/2006/main">
  <c r="E9" i="5" l="1"/>
  <c r="Y33" i="9"/>
  <c r="R33" i="9"/>
  <c r="K33" i="9"/>
  <c r="Y26" i="9"/>
  <c r="Y12" i="9"/>
  <c r="R26" i="9"/>
  <c r="G13" i="6"/>
  <c r="G11" i="6"/>
  <c r="G9" i="6"/>
  <c r="G16" i="6" l="1"/>
  <c r="S20" i="9"/>
  <c r="L18" i="9"/>
  <c r="Y13" i="9"/>
  <c r="X28" i="9"/>
  <c r="Y15" i="9"/>
  <c r="Z15" i="9" s="1"/>
  <c r="S32" i="9"/>
  <c r="S31" i="9"/>
  <c r="K13" i="9"/>
  <c r="L13" i="9" s="1"/>
  <c r="L7" i="9"/>
  <c r="Y8" i="9"/>
  <c r="Y6" i="9"/>
  <c r="Z8" i="9"/>
  <c r="Z7" i="9"/>
  <c r="Z6" i="9"/>
  <c r="Z26" i="9"/>
  <c r="Z13" i="9"/>
  <c r="K26" i="9"/>
  <c r="L25" i="9"/>
  <c r="L33" i="9" s="1"/>
  <c r="L9" i="9"/>
  <c r="K12" i="9"/>
  <c r="G9" i="5"/>
  <c r="G8" i="5"/>
  <c r="L4" i="5"/>
  <c r="S18" i="9"/>
  <c r="R28" i="9"/>
  <c r="S28" i="9" s="1"/>
  <c r="Y31" i="9"/>
  <c r="Y18" i="9"/>
  <c r="Z27" i="9"/>
  <c r="Z12" i="9"/>
  <c r="Z11" i="9"/>
  <c r="Z32" i="9"/>
  <c r="Z31" i="9"/>
  <c r="Y22" i="9"/>
  <c r="Z22" i="9" s="1"/>
  <c r="R22" i="9"/>
  <c r="S22" i="9" s="1"/>
  <c r="K24" i="9"/>
  <c r="Y19" i="9"/>
  <c r="S19" i="9"/>
  <c r="Y30" i="9"/>
  <c r="R30" i="9"/>
  <c r="R6" i="9"/>
  <c r="S6" i="9" s="1"/>
  <c r="Y10" i="9"/>
  <c r="Z10" i="9" s="1"/>
  <c r="R25" i="9"/>
  <c r="S25" i="9" s="1"/>
  <c r="S15" i="9"/>
  <c r="S16" i="9"/>
  <c r="R18" i="9"/>
  <c r="S11" i="9"/>
  <c r="S12" i="9"/>
  <c r="S9" i="9"/>
  <c r="R8" i="9"/>
  <c r="S8" i="9" s="1"/>
  <c r="R13" i="9"/>
  <c r="S13" i="9" s="1"/>
  <c r="K31" i="9"/>
  <c r="L31" i="9" s="1"/>
  <c r="L17" i="9"/>
  <c r="I21" i="9"/>
  <c r="R21" i="9" s="1"/>
  <c r="S21" i="9" s="1"/>
  <c r="L15" i="9"/>
  <c r="K16" i="9"/>
  <c r="L12" i="9"/>
  <c r="L6" i="9"/>
  <c r="S24" i="9"/>
  <c r="Z21" i="9"/>
  <c r="Y20" i="9"/>
  <c r="Z20" i="9" s="1"/>
  <c r="Z18" i="9"/>
  <c r="K29" i="9"/>
  <c r="L29" i="9" s="1"/>
  <c r="K20" i="9"/>
  <c r="L20" i="9" s="1"/>
  <c r="S14" i="9"/>
  <c r="K10" i="9"/>
  <c r="L10" i="9" s="1"/>
  <c r="G7" i="5"/>
  <c r="G6" i="5"/>
  <c r="G15" i="6"/>
  <c r="G14" i="6"/>
  <c r="G12" i="6"/>
  <c r="G10" i="6"/>
  <c r="G8" i="6"/>
  <c r="G7" i="6"/>
  <c r="G6" i="6"/>
  <c r="Z28" i="9"/>
  <c r="L28" i="9"/>
  <c r="Y25" i="9"/>
  <c r="Z25" i="9" s="1"/>
  <c r="L24" i="9"/>
  <c r="Z16" i="9"/>
  <c r="Z14" i="9"/>
  <c r="L14" i="9"/>
  <c r="Z33" i="9" l="1"/>
  <c r="S27" i="9"/>
  <c r="K21" i="9"/>
  <c r="L21" i="9" s="1"/>
  <c r="L16" i="9"/>
  <c r="Z29" i="9"/>
  <c r="R10" i="9"/>
  <c r="S10" i="9" s="1"/>
  <c r="K22" i="9"/>
  <c r="L22" i="9" s="1"/>
  <c r="L8" i="9"/>
  <c r="S33" i="9"/>
  <c r="F17" i="6"/>
  <c r="G11" i="5"/>
  <c r="O5" i="5" s="1"/>
  <c r="V34" i="9" l="1"/>
  <c r="O4" i="5" s="1"/>
  <c r="O6" i="5" s="1"/>
</calcChain>
</file>

<file path=xl/sharedStrings.xml><?xml version="1.0" encoding="utf-8"?>
<sst xmlns="http://schemas.openxmlformats.org/spreadsheetml/2006/main" count="123" uniqueCount="86">
  <si>
    <t>CTY TNHH MTV TM&amp;DV NGỌC THƠM FOODS</t>
  </si>
  <si>
    <t>STT</t>
  </si>
  <si>
    <t>MÃ HÀNG</t>
  </si>
  <si>
    <t>TÊN HÀNG</t>
  </si>
  <si>
    <t>TỒN ĐẦU VÀO</t>
  </si>
  <si>
    <t>NHẬP</t>
  </si>
  <si>
    <t>TỒN CUỐI NGÀY</t>
  </si>
  <si>
    <t>TẶNG</t>
  </si>
  <si>
    <t>BÁN</t>
  </si>
  <si>
    <t>Thành tiền</t>
  </si>
  <si>
    <t>Ghi chú</t>
  </si>
  <si>
    <t>TỒN</t>
  </si>
  <si>
    <t>GM500</t>
  </si>
  <si>
    <t>Gà muối 500g</t>
  </si>
  <si>
    <t>GXD500</t>
  </si>
  <si>
    <t>Gà xì dầu 500g</t>
  </si>
  <si>
    <t>CGM100</t>
  </si>
  <si>
    <t>Chân giò heo muối 100g</t>
  </si>
  <si>
    <t>CGM300</t>
  </si>
  <si>
    <t>Chân giò heo muối 300g</t>
  </si>
  <si>
    <t>CGM500</t>
  </si>
  <si>
    <t>Chân giò heo muối 500g</t>
  </si>
  <si>
    <t>GTLX250G</t>
  </si>
  <si>
    <t>Giò tai lưỡi xào 250g</t>
  </si>
  <si>
    <t>TH200</t>
  </si>
  <si>
    <t>Tai heo muối 200g</t>
  </si>
  <si>
    <t>TH400</t>
  </si>
  <si>
    <t>Tai heo muối 400g</t>
  </si>
  <si>
    <t>MNH250</t>
  </si>
  <si>
    <t>Mọc nấm hương 250g</t>
  </si>
  <si>
    <t>CN300</t>
  </si>
  <si>
    <t>Chả nướng 300g</t>
  </si>
  <si>
    <t>CC300</t>
  </si>
  <si>
    <t>Chả cốm  300g</t>
  </si>
  <si>
    <t>GL250</t>
  </si>
  <si>
    <t>Giò lụa cây 250g</t>
  </si>
  <si>
    <t>GSG250</t>
  </si>
  <si>
    <t>Giò sụn gà 250g</t>
  </si>
  <si>
    <t>TỔNG TIỀN</t>
  </si>
  <si>
    <t>DOANH THU</t>
  </si>
  <si>
    <t>HÀNG SAMPLING</t>
  </si>
  <si>
    <t>GIÁ TIỀN</t>
  </si>
  <si>
    <t>THÀNH TIỀN</t>
  </si>
  <si>
    <t>Chả cốm 300g</t>
  </si>
  <si>
    <t>CTY TNHH MỘT THÀNH VIÊN TM VÀ DV NGỌC THƠM</t>
  </si>
  <si>
    <t>BÁO CÁO CHI  HÀNG BÁN HỘI CHỢ KHÁNH HỘI</t>
  </si>
  <si>
    <t>TỔNG TIỀN MẶT ĐÃ NỘP</t>
  </si>
  <si>
    <t>TỔNG DOANH SỐ</t>
  </si>
  <si>
    <t>TÊN</t>
  </si>
  <si>
    <t>SL</t>
  </si>
  <si>
    <t>GHI CHÚ</t>
  </si>
  <si>
    <t>KHOẢN CHI PHÁT SINH</t>
  </si>
  <si>
    <t>CHUYỂN KHOẢN LẠI VÀO QUỸ</t>
  </si>
  <si>
    <t>Tiền vận chuyển aha (chiều đi)</t>
  </si>
  <si>
    <t>Tiền vận chuyển aha (chiều về)</t>
  </si>
  <si>
    <t>Tiền mặt</t>
  </si>
  <si>
    <t>Đá</t>
  </si>
  <si>
    <t>BÁO CÁO DOANH THU BÁN HÀNG HỘI CHỢ VINHOME</t>
  </si>
  <si>
    <t>Ngày 17/01</t>
  </si>
  <si>
    <t>Ngày 18/01</t>
  </si>
  <si>
    <t>Ngày 19/01</t>
  </si>
  <si>
    <t>NGÀY 17/01</t>
  </si>
  <si>
    <t>NGÀY 18/01</t>
  </si>
  <si>
    <t>NGÀY 19/01</t>
  </si>
  <si>
    <t>Lạp xưởng tươi</t>
  </si>
  <si>
    <t>ĐƠN GIÁ</t>
  </si>
  <si>
    <t>GSG45</t>
  </si>
  <si>
    <t>Giò sụn gà 45g</t>
  </si>
  <si>
    <t>TẶNG 1 GIÒ SỤN</t>
  </si>
  <si>
    <t>TẶNG 1 GIÒ LỤA</t>
  </si>
  <si>
    <t>TẶNG 2 GIÒ LỤA</t>
  </si>
  <si>
    <t>(TẶNG 1 GIÒ LỤA)</t>
  </si>
  <si>
    <t>Có bill</t>
  </si>
  <si>
    <t>LẤY 1 CỤC CHÂN 300 LÀM HÀNG SAMPLING</t>
  </si>
  <si>
    <t xml:space="preserve"> (TẶNG 2 GIÒ LỤA, 1 GIÒ SỤN)</t>
  </si>
  <si>
    <t>LẤY 1 CỤC LÀM HÀNG SAMPLING</t>
  </si>
  <si>
    <t>3 CỤC TẶNG BÓ KÈM</t>
  </si>
  <si>
    <t>TẶNG 3 GIÒ LỤA</t>
  </si>
  <si>
    <t xml:space="preserve">TẶNG 2 GIÒ SỤN </t>
  </si>
  <si>
    <t>TẶNG 5 GIÒ LỤA</t>
  </si>
  <si>
    <t>LẤY 1 CỤC LÀM HÀNG SAMPLING, 2 cục tặng bó kèm</t>
  </si>
  <si>
    <t xml:space="preserve"> (TẶNG 5 GIÒ LỤA, 1 GIÒ SỤN)</t>
  </si>
  <si>
    <t>12 cục tặng bó kèm</t>
  </si>
  <si>
    <t>TẶNG 4 GIÒ LỤA</t>
  </si>
  <si>
    <t>(TẶNG 2 GIÒ LỤA)</t>
  </si>
  <si>
    <t>Tiền mua khăn giấy ướt + khăn khô + nước chấm + tiền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</si>
</sst>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2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1"/>
      <color rgb="FFFF0000"/>
      <name val="Times New Roman"/>
      <charset val="134"/>
    </font>
    <font>
      <b/>
      <sz val="10"/>
      <color theme="1"/>
      <name val="Times New Roman"/>
      <charset val="134"/>
    </font>
    <font>
      <b/>
      <sz val="18"/>
      <color theme="0"/>
      <name val="Times New Roman"/>
      <charset val="134"/>
    </font>
    <font>
      <sz val="11"/>
      <name val="Times New Roman"/>
      <charset val="134"/>
    </font>
    <font>
      <b/>
      <sz val="16"/>
      <color theme="1"/>
      <name val="Times New Roman"/>
      <charset val="134"/>
    </font>
    <font>
      <sz val="12"/>
      <color theme="1"/>
      <name val="Times New Roman"/>
      <charset val="134"/>
    </font>
    <font>
      <b/>
      <sz val="14"/>
      <color rgb="FFFF0000"/>
      <name val="Times New Roman"/>
      <charset val="134"/>
    </font>
    <font>
      <sz val="11"/>
      <color rgb="FFFF0000"/>
      <name val="Times New Roman"/>
      <charset val="134"/>
    </font>
    <font>
      <b/>
      <sz val="36"/>
      <color theme="1"/>
      <name val="Times New Roman"/>
      <charset val="134"/>
    </font>
    <font>
      <b/>
      <sz val="13"/>
      <color theme="1"/>
      <name val="Times New Roman"/>
      <charset val="134"/>
    </font>
    <font>
      <b/>
      <sz val="11"/>
      <name val="Times New Roman"/>
      <charset val="134"/>
    </font>
    <font>
      <b/>
      <sz val="48"/>
      <color theme="1"/>
      <name val="Times New Roman"/>
      <charset val="134"/>
    </font>
    <font>
      <b/>
      <sz val="48"/>
      <color theme="0"/>
      <name val="Times New Roman"/>
      <charset val="134"/>
    </font>
    <font>
      <sz val="11"/>
      <color theme="1"/>
      <name val="Calibri"/>
      <charset val="134"/>
      <scheme val="minor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8"/>
      <color theme="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</cellStyleXfs>
  <cellXfs count="29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3" fontId="1" fillId="0" borderId="2" xfId="0" applyNumberFormat="1" applyFont="1" applyBorder="1"/>
    <xf numFmtId="0" fontId="1" fillId="0" borderId="3" xfId="0" applyFont="1" applyBorder="1"/>
    <xf numFmtId="0" fontId="1" fillId="0" borderId="1" xfId="0" applyFont="1" applyBorder="1" applyAlignment="1">
      <alignment horizontal="right"/>
    </xf>
    <xf numFmtId="0" fontId="4" fillId="3" borderId="0" xfId="0" applyFont="1" applyFill="1" applyAlignment="1">
      <alignment horizontal="center" vertical="center"/>
    </xf>
    <xf numFmtId="3" fontId="4" fillId="3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3" fontId="1" fillId="4" borderId="1" xfId="0" applyNumberFormat="1" applyFont="1" applyFill="1" applyBorder="1"/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5" fontId="1" fillId="0" borderId="1" xfId="1" applyNumberFormat="1" applyFont="1" applyBorder="1"/>
    <xf numFmtId="0" fontId="2" fillId="0" borderId="0" xfId="0" applyFont="1"/>
    <xf numFmtId="0" fontId="2" fillId="0" borderId="0" xfId="3" applyFont="1" applyAlignment="1">
      <alignment vertical="center"/>
    </xf>
    <xf numFmtId="0" fontId="1" fillId="0" borderId="0" xfId="3" applyFont="1" applyAlignment="1">
      <alignment vertical="center"/>
    </xf>
    <xf numFmtId="0" fontId="9" fillId="0" borderId="0" xfId="3" applyFont="1"/>
    <xf numFmtId="0" fontId="1" fillId="0" borderId="0" xfId="3" applyFont="1"/>
    <xf numFmtId="0" fontId="1" fillId="0" borderId="0" xfId="3" applyFont="1" applyAlignment="1">
      <alignment horizontal="center"/>
    </xf>
    <xf numFmtId="165" fontId="1" fillId="0" borderId="0" xfId="2" applyNumberFormat="1" applyFont="1" applyAlignment="1"/>
    <xf numFmtId="165" fontId="1" fillId="0" borderId="0" xfId="2" applyNumberFormat="1" applyFont="1"/>
    <xf numFmtId="0" fontId="7" fillId="0" borderId="0" xfId="3" applyFont="1"/>
    <xf numFmtId="0" fontId="1" fillId="3" borderId="0" xfId="3" applyFont="1" applyFill="1"/>
    <xf numFmtId="0" fontId="10" fillId="0" borderId="0" xfId="3" applyFont="1" applyAlignment="1">
      <alignment horizontal="left"/>
    </xf>
    <xf numFmtId="0" fontId="11" fillId="0" borderId="0" xfId="3" applyFont="1" applyAlignment="1">
      <alignment horizontal="left"/>
    </xf>
    <xf numFmtId="0" fontId="11" fillId="0" borderId="0" xfId="3" applyFont="1"/>
    <xf numFmtId="165" fontId="2" fillId="5" borderId="1" xfId="2" applyNumberFormat="1" applyFont="1" applyFill="1" applyBorder="1" applyAlignment="1">
      <alignment horizontal="center" vertical="center"/>
    </xf>
    <xf numFmtId="0" fontId="2" fillId="5" borderId="1" xfId="3" applyFont="1" applyFill="1" applyBorder="1" applyAlignment="1">
      <alignment horizontal="center" vertical="center" wrapText="1"/>
    </xf>
    <xf numFmtId="0" fontId="2" fillId="0" borderId="0" xfId="3" applyFont="1" applyAlignment="1">
      <alignment horizontal="center" vertical="center"/>
    </xf>
    <xf numFmtId="0" fontId="2" fillId="0" borderId="1" xfId="3" applyFont="1" applyBorder="1" applyAlignment="1">
      <alignment horizontal="center" vertical="center" wrapText="1"/>
    </xf>
    <xf numFmtId="165" fontId="1" fillId="0" borderId="0" xfId="3" applyNumberFormat="1" applyFont="1" applyAlignment="1">
      <alignment vertical="center"/>
    </xf>
    <xf numFmtId="0" fontId="2" fillId="0" borderId="1" xfId="3" applyFont="1" applyBorder="1" applyAlignment="1">
      <alignment horizontal="center" vertical="center"/>
    </xf>
    <xf numFmtId="0" fontId="2" fillId="5" borderId="1" xfId="3" applyFont="1" applyFill="1" applyBorder="1" applyAlignment="1">
      <alignment horizontal="center" vertical="center"/>
    </xf>
    <xf numFmtId="165" fontId="1" fillId="0" borderId="0" xfId="3" applyNumberFormat="1" applyFont="1"/>
    <xf numFmtId="0" fontId="18" fillId="0" borderId="0" xfId="3" applyFont="1"/>
    <xf numFmtId="165" fontId="20" fillId="0" borderId="0" xfId="2" applyNumberFormat="1" applyFont="1" applyAlignment="1"/>
    <xf numFmtId="165" fontId="1" fillId="7" borderId="1" xfId="2" applyNumberFormat="1" applyFont="1" applyFill="1" applyBorder="1" applyAlignment="1">
      <alignment horizontal="center" vertical="center"/>
    </xf>
    <xf numFmtId="165" fontId="1" fillId="7" borderId="1" xfId="2" applyNumberFormat="1" applyFont="1" applyFill="1" applyBorder="1" applyAlignment="1">
      <alignment vertical="center"/>
    </xf>
    <xf numFmtId="0" fontId="1" fillId="7" borderId="1" xfId="3" applyFont="1" applyFill="1" applyBorder="1" applyAlignment="1">
      <alignment horizontal="center" vertical="center"/>
    </xf>
    <xf numFmtId="165" fontId="1" fillId="7" borderId="0" xfId="3" applyNumberFormat="1" applyFont="1" applyFill="1" applyAlignment="1">
      <alignment vertical="center"/>
    </xf>
    <xf numFmtId="165" fontId="2" fillId="7" borderId="1" xfId="2" applyNumberFormat="1" applyFont="1" applyFill="1" applyBorder="1" applyAlignment="1">
      <alignment vertical="center"/>
    </xf>
    <xf numFmtId="0" fontId="2" fillId="7" borderId="1" xfId="3" applyFont="1" applyFill="1" applyBorder="1" applyAlignment="1">
      <alignment horizontal="center" vertical="center" wrapText="1"/>
    </xf>
    <xf numFmtId="165" fontId="20" fillId="7" borderId="1" xfId="2" applyNumberFormat="1" applyFont="1" applyFill="1" applyBorder="1" applyAlignment="1"/>
    <xf numFmtId="0" fontId="1" fillId="7" borderId="1" xfId="3" applyFont="1" applyFill="1" applyBorder="1" applyAlignment="1">
      <alignment horizontal="center"/>
    </xf>
    <xf numFmtId="0" fontId="1" fillId="7" borderId="1" xfId="3" applyFont="1" applyFill="1" applyBorder="1"/>
    <xf numFmtId="0" fontId="9" fillId="7" borderId="1" xfId="3" applyFont="1" applyFill="1" applyBorder="1" applyAlignment="1">
      <alignment horizontal="right" vertical="center"/>
    </xf>
    <xf numFmtId="165" fontId="1" fillId="7" borderId="1" xfId="3" applyNumberFormat="1" applyFont="1" applyFill="1" applyBorder="1" applyAlignment="1">
      <alignment horizontal="center" vertical="center"/>
    </xf>
    <xf numFmtId="165" fontId="1" fillId="7" borderId="1" xfId="3" applyNumberFormat="1" applyFont="1" applyFill="1" applyBorder="1" applyAlignment="1">
      <alignment horizontal="center"/>
    </xf>
    <xf numFmtId="165" fontId="1" fillId="7" borderId="5" xfId="3" applyNumberFormat="1" applyFont="1" applyFill="1" applyBorder="1" applyAlignment="1">
      <alignment horizontal="center" vertical="center"/>
    </xf>
    <xf numFmtId="165" fontId="2" fillId="7" borderId="1" xfId="3" applyNumberFormat="1" applyFont="1" applyFill="1" applyBorder="1" applyAlignment="1">
      <alignment horizontal="center" vertical="center" wrapText="1"/>
    </xf>
    <xf numFmtId="165" fontId="2" fillId="7" borderId="1" xfId="3" applyNumberFormat="1" applyFont="1" applyFill="1" applyBorder="1" applyAlignment="1">
      <alignment horizontal="center" vertical="center"/>
    </xf>
    <xf numFmtId="165" fontId="1" fillId="7" borderId="7" xfId="3" applyNumberFormat="1" applyFont="1" applyFill="1" applyBorder="1" applyAlignment="1">
      <alignment horizontal="center" vertical="center"/>
    </xf>
    <xf numFmtId="165" fontId="2" fillId="7" borderId="1" xfId="3" applyNumberFormat="1" applyFont="1" applyFill="1" applyBorder="1" applyAlignment="1">
      <alignment vertical="center" wrapText="1"/>
    </xf>
    <xf numFmtId="165" fontId="2" fillId="7" borderId="7" xfId="3" applyNumberFormat="1" applyFont="1" applyFill="1" applyBorder="1" applyAlignment="1">
      <alignment vertical="center"/>
    </xf>
    <xf numFmtId="165" fontId="7" fillId="7" borderId="1" xfId="2" applyNumberFormat="1" applyFont="1" applyFill="1" applyBorder="1" applyAlignment="1">
      <alignment vertical="center"/>
    </xf>
    <xf numFmtId="165" fontId="1" fillId="7" borderId="1" xfId="3" applyNumberFormat="1" applyFont="1" applyFill="1" applyBorder="1" applyAlignment="1">
      <alignment horizontal="center" vertical="center" wrapText="1"/>
    </xf>
    <xf numFmtId="165" fontId="1" fillId="7" borderId="7" xfId="2" applyNumberFormat="1" applyFont="1" applyFill="1" applyBorder="1" applyAlignment="1">
      <alignment vertical="center"/>
    </xf>
    <xf numFmtId="165" fontId="1" fillId="7" borderId="8" xfId="3" applyNumberFormat="1" applyFont="1" applyFill="1" applyBorder="1" applyAlignment="1">
      <alignment horizontal="center" vertical="center"/>
    </xf>
    <xf numFmtId="0" fontId="1" fillId="3" borderId="7" xfId="3" applyFont="1" applyFill="1" applyBorder="1" applyAlignment="1">
      <alignment horizontal="center"/>
    </xf>
    <xf numFmtId="0" fontId="1" fillId="3" borderId="11" xfId="3" applyFont="1" applyFill="1" applyBorder="1" applyAlignment="1">
      <alignment horizontal="center" wrapText="1"/>
    </xf>
    <xf numFmtId="165" fontId="1" fillId="8" borderId="1" xfId="2" applyNumberFormat="1" applyFont="1" applyFill="1" applyBorder="1" applyAlignment="1">
      <alignment horizontal="center" vertical="center"/>
    </xf>
    <xf numFmtId="165" fontId="1" fillId="8" borderId="1" xfId="2" applyNumberFormat="1" applyFont="1" applyFill="1" applyBorder="1" applyAlignment="1">
      <alignment vertical="center"/>
    </xf>
    <xf numFmtId="165" fontId="1" fillId="8" borderId="1" xfId="3" applyNumberFormat="1" applyFont="1" applyFill="1" applyBorder="1" applyAlignment="1">
      <alignment vertical="center"/>
    </xf>
    <xf numFmtId="165" fontId="1" fillId="8" borderId="8" xfId="3" applyNumberFormat="1" applyFont="1" applyFill="1" applyBorder="1" applyAlignment="1">
      <alignment vertical="center"/>
    </xf>
    <xf numFmtId="165" fontId="2" fillId="8" borderId="1" xfId="3" applyNumberFormat="1" applyFont="1" applyFill="1" applyBorder="1" applyAlignment="1">
      <alignment vertical="center" wrapText="1"/>
    </xf>
    <xf numFmtId="0" fontId="1" fillId="8" borderId="1" xfId="3" applyFont="1" applyFill="1" applyBorder="1" applyAlignment="1">
      <alignment horizontal="center"/>
    </xf>
    <xf numFmtId="165" fontId="20" fillId="8" borderId="1" xfId="2" applyNumberFormat="1" applyFont="1" applyFill="1" applyBorder="1" applyAlignment="1"/>
    <xf numFmtId="0" fontId="1" fillId="8" borderId="9" xfId="3" applyFont="1" applyFill="1" applyBorder="1" applyAlignment="1">
      <alignment horizontal="right" vertical="center"/>
    </xf>
    <xf numFmtId="0" fontId="1" fillId="8" borderId="9" xfId="3" applyFont="1" applyFill="1" applyBorder="1" applyAlignment="1">
      <alignment horizontal="center" vertical="center"/>
    </xf>
    <xf numFmtId="0" fontId="1" fillId="8" borderId="1" xfId="3" applyFont="1" applyFill="1" applyBorder="1" applyAlignment="1">
      <alignment horizontal="center" vertical="center" wrapText="1"/>
    </xf>
    <xf numFmtId="165" fontId="1" fillId="8" borderId="7" xfId="3" applyNumberFormat="1" applyFont="1" applyFill="1" applyBorder="1" applyAlignment="1">
      <alignment horizontal="center" vertical="center"/>
    </xf>
    <xf numFmtId="165" fontId="1" fillId="8" borderId="1" xfId="3" applyNumberFormat="1" applyFont="1" applyFill="1" applyBorder="1" applyAlignment="1">
      <alignment horizontal="center"/>
    </xf>
    <xf numFmtId="165" fontId="1" fillId="8" borderId="1" xfId="3" applyNumberFormat="1" applyFont="1" applyFill="1" applyBorder="1" applyAlignment="1">
      <alignment horizontal="center" vertical="center"/>
    </xf>
    <xf numFmtId="165" fontId="1" fillId="8" borderId="5" xfId="3" applyNumberFormat="1" applyFont="1" applyFill="1" applyBorder="1" applyAlignment="1">
      <alignment horizontal="center" vertical="center"/>
    </xf>
    <xf numFmtId="165" fontId="2" fillId="8" borderId="1" xfId="3" applyNumberFormat="1" applyFont="1" applyFill="1" applyBorder="1" applyAlignment="1">
      <alignment horizontal="center" vertical="center" wrapText="1"/>
    </xf>
    <xf numFmtId="165" fontId="2" fillId="8" borderId="1" xfId="3" applyNumberFormat="1" applyFont="1" applyFill="1" applyBorder="1" applyAlignment="1">
      <alignment horizontal="center" vertical="center"/>
    </xf>
    <xf numFmtId="0" fontId="20" fillId="8" borderId="1" xfId="3" applyFont="1" applyFill="1" applyBorder="1" applyAlignment="1">
      <alignment horizontal="center" vertical="center" wrapText="1"/>
    </xf>
    <xf numFmtId="165" fontId="1" fillId="8" borderId="9" xfId="3" applyNumberFormat="1" applyFont="1" applyFill="1" applyBorder="1" applyAlignment="1">
      <alignment vertical="center"/>
    </xf>
    <xf numFmtId="165" fontId="1" fillId="8" borderId="10" xfId="3" applyNumberFormat="1" applyFont="1" applyFill="1" applyBorder="1" applyAlignment="1">
      <alignment vertical="center"/>
    </xf>
    <xf numFmtId="165" fontId="2" fillId="8" borderId="9" xfId="3" applyNumberFormat="1" applyFont="1" applyFill="1" applyBorder="1" applyAlignment="1">
      <alignment vertical="center" wrapText="1"/>
    </xf>
    <xf numFmtId="165" fontId="2" fillId="8" borderId="7" xfId="3" applyNumberFormat="1" applyFont="1" applyFill="1" applyBorder="1" applyAlignment="1">
      <alignment vertical="center"/>
    </xf>
    <xf numFmtId="0" fontId="1" fillId="8" borderId="1" xfId="3" applyFont="1" applyFill="1" applyBorder="1" applyAlignment="1">
      <alignment horizontal="center" vertical="center"/>
    </xf>
    <xf numFmtId="0" fontId="1" fillId="8" borderId="1" xfId="3" applyFont="1" applyFill="1" applyBorder="1" applyAlignment="1">
      <alignment vertical="center"/>
    </xf>
    <xf numFmtId="0" fontId="20" fillId="8" borderId="9" xfId="3" applyFont="1" applyFill="1" applyBorder="1" applyAlignment="1">
      <alignment horizontal="center" vertical="center"/>
    </xf>
    <xf numFmtId="0" fontId="20" fillId="8" borderId="9" xfId="3" applyFont="1" applyFill="1" applyBorder="1" applyAlignment="1">
      <alignment horizontal="left" vertical="center"/>
    </xf>
    <xf numFmtId="165" fontId="7" fillId="8" borderId="11" xfId="2" applyNumberFormat="1" applyFont="1" applyFill="1" applyBorder="1" applyAlignment="1">
      <alignment horizontal="center" vertical="center"/>
    </xf>
    <xf numFmtId="165" fontId="7" fillId="8" borderId="7" xfId="2" applyNumberFormat="1" applyFont="1" applyFill="1" applyBorder="1" applyAlignment="1">
      <alignment vertical="center"/>
    </xf>
    <xf numFmtId="165" fontId="1" fillId="8" borderId="7" xfId="2" applyNumberFormat="1" applyFont="1" applyFill="1" applyBorder="1" applyAlignment="1">
      <alignment vertical="center"/>
    </xf>
    <xf numFmtId="165" fontId="1" fillId="8" borderId="8" xfId="3" applyNumberFormat="1" applyFont="1" applyFill="1" applyBorder="1" applyAlignment="1">
      <alignment horizontal="center" vertical="center"/>
    </xf>
    <xf numFmtId="165" fontId="7" fillId="8" borderId="7" xfId="2" applyNumberFormat="1" applyFont="1" applyFill="1" applyBorder="1" applyAlignment="1">
      <alignment horizontal="center" vertical="center"/>
    </xf>
    <xf numFmtId="165" fontId="2" fillId="8" borderId="7" xfId="3" applyNumberFormat="1" applyFont="1" applyFill="1" applyBorder="1" applyAlignment="1">
      <alignment horizontal="center" vertical="center" wrapText="1"/>
    </xf>
    <xf numFmtId="165" fontId="2" fillId="8" borderId="7" xfId="3" applyNumberFormat="1" applyFont="1" applyFill="1" applyBorder="1" applyAlignment="1">
      <alignment horizontal="center" vertical="center"/>
    </xf>
    <xf numFmtId="165" fontId="1" fillId="8" borderId="7" xfId="3" applyNumberFormat="1" applyFont="1" applyFill="1" applyBorder="1" applyAlignment="1">
      <alignment horizontal="center" vertical="center" wrapText="1"/>
    </xf>
    <xf numFmtId="0" fontId="1" fillId="7" borderId="3" xfId="3" applyFont="1" applyFill="1" applyBorder="1" applyAlignment="1">
      <alignment horizontal="center" vertical="center" wrapText="1"/>
    </xf>
    <xf numFmtId="0" fontId="1" fillId="7" borderId="14" xfId="3" applyFont="1" applyFill="1" applyBorder="1" applyAlignment="1">
      <alignment horizontal="center" vertical="center" wrapText="1"/>
    </xf>
    <xf numFmtId="0" fontId="2" fillId="3" borderId="11" xfId="3" applyFont="1" applyFill="1" applyBorder="1" applyAlignment="1">
      <alignment horizontal="center" vertical="center" wrapText="1"/>
    </xf>
    <xf numFmtId="0" fontId="1" fillId="7" borderId="5" xfId="3" applyFont="1" applyFill="1" applyBorder="1" applyAlignment="1">
      <alignment horizontal="center" wrapText="1"/>
    </xf>
    <xf numFmtId="0" fontId="1" fillId="7" borderId="5" xfId="3" applyFont="1" applyFill="1" applyBorder="1" applyAlignment="1">
      <alignment horizontal="center" vertical="center" wrapText="1"/>
    </xf>
    <xf numFmtId="0" fontId="1" fillId="7" borderId="5" xfId="3" applyFont="1" applyFill="1" applyBorder="1" applyAlignment="1">
      <alignment horizontal="center"/>
    </xf>
    <xf numFmtId="0" fontId="1" fillId="8" borderId="5" xfId="3" applyFont="1" applyFill="1" applyBorder="1" applyAlignment="1">
      <alignment horizontal="center"/>
    </xf>
    <xf numFmtId="0" fontId="20" fillId="8" borderId="5" xfId="3" applyFont="1" applyFill="1" applyBorder="1" applyAlignment="1">
      <alignment horizontal="center" vertical="center" wrapText="1"/>
    </xf>
    <xf numFmtId="165" fontId="1" fillId="7" borderId="5" xfId="3" applyNumberFormat="1" applyFont="1" applyFill="1" applyBorder="1" applyAlignment="1">
      <alignment horizontal="center" wrapText="1"/>
    </xf>
    <xf numFmtId="0" fontId="1" fillId="8" borderId="5" xfId="3" applyFont="1" applyFill="1" applyBorder="1" applyAlignment="1">
      <alignment horizontal="center" wrapText="1"/>
    </xf>
    <xf numFmtId="0" fontId="1" fillId="8" borderId="5" xfId="3" applyFont="1" applyFill="1" applyBorder="1" applyAlignment="1">
      <alignment horizontal="center" vertical="center" wrapText="1"/>
    </xf>
    <xf numFmtId="0" fontId="1" fillId="8" borderId="8" xfId="3" applyFont="1" applyFill="1" applyBorder="1" applyAlignment="1">
      <alignment horizontal="center" wrapText="1"/>
    </xf>
    <xf numFmtId="0" fontId="1" fillId="7" borderId="8" xfId="3" applyFont="1" applyFill="1" applyBorder="1" applyAlignment="1">
      <alignment horizontal="center" wrapText="1"/>
    </xf>
    <xf numFmtId="0" fontId="13" fillId="3" borderId="11" xfId="3" applyFont="1" applyFill="1" applyBorder="1" applyAlignment="1">
      <alignment horizontal="center" vertical="center"/>
    </xf>
    <xf numFmtId="0" fontId="1" fillId="3" borderId="11" xfId="3" applyFont="1" applyFill="1" applyBorder="1" applyAlignment="1">
      <alignment horizontal="center" vertical="center" wrapText="1"/>
    </xf>
    <xf numFmtId="0" fontId="1" fillId="3" borderId="11" xfId="3" applyFont="1" applyFill="1" applyBorder="1" applyAlignment="1">
      <alignment horizontal="center"/>
    </xf>
    <xf numFmtId="165" fontId="1" fillId="3" borderId="11" xfId="3" applyNumberFormat="1" applyFont="1" applyFill="1" applyBorder="1" applyAlignment="1">
      <alignment horizontal="center" wrapText="1"/>
    </xf>
    <xf numFmtId="165" fontId="2" fillId="3" borderId="11" xfId="2" applyNumberFormat="1" applyFont="1" applyFill="1" applyBorder="1"/>
    <xf numFmtId="0" fontId="20" fillId="3" borderId="11" xfId="3" applyFont="1" applyFill="1" applyBorder="1" applyAlignment="1">
      <alignment horizontal="center" vertical="center" wrapText="1"/>
    </xf>
    <xf numFmtId="165" fontId="1" fillId="3" borderId="11" xfId="3" applyNumberFormat="1" applyFont="1" applyFill="1" applyBorder="1" applyAlignment="1">
      <alignment horizontal="right" vertical="center"/>
    </xf>
    <xf numFmtId="0" fontId="2" fillId="3" borderId="5" xfId="3" applyFont="1" applyFill="1" applyBorder="1" applyAlignment="1">
      <alignment horizontal="center" vertical="center" wrapText="1"/>
    </xf>
    <xf numFmtId="165" fontId="1" fillId="7" borderId="5" xfId="3" applyNumberFormat="1" applyFont="1" applyFill="1" applyBorder="1" applyAlignment="1">
      <alignment horizontal="right" vertical="center"/>
    </xf>
    <xf numFmtId="165" fontId="1" fillId="8" borderId="5" xfId="3" applyNumberFormat="1" applyFont="1" applyFill="1" applyBorder="1" applyAlignment="1">
      <alignment horizontal="right" vertical="center"/>
    </xf>
    <xf numFmtId="165" fontId="20" fillId="8" borderId="5" xfId="3" applyNumberFormat="1" applyFont="1" applyFill="1" applyBorder="1" applyAlignment="1">
      <alignment horizontal="right" vertical="center"/>
    </xf>
    <xf numFmtId="165" fontId="2" fillId="5" borderId="3" xfId="2" applyNumberFormat="1" applyFont="1" applyFill="1" applyBorder="1" applyAlignment="1">
      <alignment horizontal="center" vertical="center"/>
    </xf>
    <xf numFmtId="165" fontId="2" fillId="7" borderId="3" xfId="2" applyNumberFormat="1" applyFont="1" applyFill="1" applyBorder="1" applyAlignment="1">
      <alignment horizontal="center" vertical="center"/>
    </xf>
    <xf numFmtId="0" fontId="1" fillId="8" borderId="14" xfId="3" applyFont="1" applyFill="1" applyBorder="1" applyAlignment="1">
      <alignment horizontal="center" vertical="center"/>
    </xf>
    <xf numFmtId="165" fontId="1" fillId="3" borderId="11" xfId="3" applyNumberFormat="1" applyFont="1" applyFill="1" applyBorder="1" applyAlignment="1">
      <alignment vertical="center"/>
    </xf>
    <xf numFmtId="165" fontId="20" fillId="3" borderId="11" xfId="3" applyNumberFormat="1" applyFont="1" applyFill="1" applyBorder="1" applyAlignment="1">
      <alignment horizontal="right" vertical="center"/>
    </xf>
    <xf numFmtId="0" fontId="15" fillId="6" borderId="2" xfId="3" applyFont="1" applyFill="1" applyBorder="1" applyAlignment="1">
      <alignment horizontal="center" vertical="center"/>
    </xf>
    <xf numFmtId="0" fontId="9" fillId="8" borderId="0" xfId="3" applyFont="1" applyFill="1"/>
    <xf numFmtId="165" fontId="14" fillId="3" borderId="7" xfId="2" applyNumberFormat="1" applyFont="1" applyFill="1" applyBorder="1" applyAlignment="1">
      <alignment horizontal="center" vertical="center"/>
    </xf>
    <xf numFmtId="165" fontId="14" fillId="3" borderId="7" xfId="2" applyNumberFormat="1" applyFont="1" applyFill="1" applyBorder="1" applyAlignment="1">
      <alignment horizontal="center"/>
    </xf>
    <xf numFmtId="165" fontId="2" fillId="3" borderId="7" xfId="3" applyNumberFormat="1" applyFont="1" applyFill="1" applyBorder="1" applyAlignment="1">
      <alignment horizontal="right"/>
    </xf>
    <xf numFmtId="165" fontId="2" fillId="3" borderId="8" xfId="2" applyNumberFormat="1" applyFont="1" applyFill="1" applyBorder="1"/>
    <xf numFmtId="0" fontId="1" fillId="3" borderId="12" xfId="3" applyFont="1" applyFill="1" applyBorder="1" applyAlignment="1">
      <alignment horizontal="center" vertical="center" wrapText="1"/>
    </xf>
    <xf numFmtId="165" fontId="2" fillId="3" borderId="7" xfId="3" applyNumberFormat="1" applyFont="1" applyFill="1" applyBorder="1" applyAlignment="1">
      <alignment vertical="center"/>
    </xf>
    <xf numFmtId="165" fontId="2" fillId="3" borderId="7" xfId="3" applyNumberFormat="1" applyFont="1" applyFill="1" applyBorder="1"/>
    <xf numFmtId="165" fontId="2" fillId="3" borderId="8" xfId="3" applyNumberFormat="1" applyFont="1" applyFill="1" applyBorder="1"/>
    <xf numFmtId="165" fontId="2" fillId="3" borderId="12" xfId="2" applyNumberFormat="1" applyFont="1" applyFill="1" applyBorder="1" applyAlignment="1">
      <alignment horizontal="center" vertical="center"/>
    </xf>
    <xf numFmtId="165" fontId="2" fillId="3" borderId="7" xfId="3" applyNumberFormat="1" applyFont="1" applyFill="1" applyBorder="1" applyAlignment="1">
      <alignment horizontal="center" vertical="center"/>
    </xf>
    <xf numFmtId="0" fontId="20" fillId="7" borderId="1" xfId="3" applyFont="1" applyFill="1" applyBorder="1" applyAlignment="1">
      <alignment horizontal="center" vertical="center"/>
    </xf>
    <xf numFmtId="165" fontId="2" fillId="7" borderId="11" xfId="3" applyNumberFormat="1" applyFont="1" applyFill="1" applyBorder="1" applyAlignment="1">
      <alignment horizontal="center" vertical="center" wrapText="1"/>
    </xf>
    <xf numFmtId="165" fontId="2" fillId="7" borderId="11" xfId="3" applyNumberFormat="1" applyFont="1" applyFill="1" applyBorder="1" applyAlignment="1">
      <alignment horizontal="center" vertical="center"/>
    </xf>
    <xf numFmtId="0" fontId="9" fillId="7" borderId="1" xfId="3" applyFont="1" applyFill="1" applyBorder="1"/>
    <xf numFmtId="165" fontId="1" fillId="7" borderId="3" xfId="2" applyNumberFormat="1" applyFont="1" applyFill="1" applyBorder="1" applyAlignment="1">
      <alignment horizontal="center" vertical="center"/>
    </xf>
    <xf numFmtId="165" fontId="7" fillId="8" borderId="13" xfId="2" applyNumberFormat="1" applyFont="1" applyFill="1" applyBorder="1" applyAlignment="1">
      <alignment horizontal="center" vertical="center"/>
    </xf>
    <xf numFmtId="165" fontId="14" fillId="3" borderId="12" xfId="2" applyNumberFormat="1" applyFont="1" applyFill="1" applyBorder="1" applyAlignment="1">
      <alignment horizontal="center" vertical="center"/>
    </xf>
    <xf numFmtId="165" fontId="19" fillId="3" borderId="0" xfId="2" applyNumberFormat="1" applyFont="1" applyFill="1" applyBorder="1" applyAlignment="1">
      <alignment horizontal="center" vertical="center"/>
    </xf>
    <xf numFmtId="165" fontId="20" fillId="3" borderId="11" xfId="2" applyNumberFormat="1" applyFont="1" applyFill="1" applyBorder="1" applyAlignment="1">
      <alignment vertical="center"/>
    </xf>
    <xf numFmtId="165" fontId="20" fillId="3" borderId="11" xfId="2" applyNumberFormat="1" applyFont="1" applyFill="1" applyBorder="1" applyAlignment="1"/>
    <xf numFmtId="3" fontId="20" fillId="3" borderId="11" xfId="3" applyNumberFormat="1" applyFont="1" applyFill="1" applyBorder="1"/>
    <xf numFmtId="3" fontId="1" fillId="3" borderId="11" xfId="3" applyNumberFormat="1" applyFont="1" applyFill="1" applyBorder="1"/>
    <xf numFmtId="0" fontId="3" fillId="3" borderId="11" xfId="3" applyFont="1" applyFill="1" applyBorder="1" applyAlignment="1">
      <alignment horizontal="center" vertical="center"/>
    </xf>
    <xf numFmtId="165" fontId="20" fillId="0" borderId="0" xfId="2" applyNumberFormat="1" applyFont="1" applyBorder="1" applyAlignment="1"/>
    <xf numFmtId="165" fontId="1" fillId="0" borderId="0" xfId="2" applyNumberFormat="1" applyFont="1" applyBorder="1" applyAlignment="1"/>
    <xf numFmtId="165" fontId="7" fillId="3" borderId="7" xfId="2" applyNumberFormat="1" applyFont="1" applyFill="1" applyBorder="1" applyAlignment="1">
      <alignment horizontal="center" vertical="center"/>
    </xf>
    <xf numFmtId="165" fontId="1" fillId="3" borderId="8" xfId="3" applyNumberFormat="1" applyFont="1" applyFill="1" applyBorder="1" applyAlignment="1">
      <alignment horizontal="right" vertical="center"/>
    </xf>
    <xf numFmtId="165" fontId="20" fillId="7" borderId="11" xfId="3" applyNumberFormat="1" applyFont="1" applyFill="1" applyBorder="1" applyAlignment="1">
      <alignment horizontal="center" vertical="center" wrapText="1"/>
    </xf>
    <xf numFmtId="165" fontId="1" fillId="7" borderId="1" xfId="3" applyNumberFormat="1" applyFont="1" applyFill="1" applyBorder="1" applyAlignment="1">
      <alignment vertical="center"/>
    </xf>
    <xf numFmtId="165" fontId="2" fillId="8" borderId="1" xfId="3" applyNumberFormat="1" applyFont="1" applyFill="1" applyBorder="1" applyAlignment="1">
      <alignment vertical="center"/>
    </xf>
    <xf numFmtId="165" fontId="1" fillId="7" borderId="1" xfId="3" applyNumberFormat="1" applyFont="1" applyFill="1" applyBorder="1"/>
    <xf numFmtId="165" fontId="1" fillId="8" borderId="7" xfId="3" applyNumberFormat="1" applyFont="1" applyFill="1" applyBorder="1" applyAlignment="1">
      <alignment vertical="center"/>
    </xf>
    <xf numFmtId="165" fontId="1" fillId="8" borderId="5" xfId="3" applyNumberFormat="1" applyFont="1" applyFill="1" applyBorder="1"/>
    <xf numFmtId="165" fontId="7" fillId="8" borderId="1" xfId="2" applyNumberFormat="1" applyFont="1" applyFill="1" applyBorder="1" applyAlignment="1">
      <alignment vertical="center"/>
    </xf>
    <xf numFmtId="0" fontId="1" fillId="8" borderId="8" xfId="3" applyFont="1" applyFill="1" applyBorder="1" applyAlignment="1">
      <alignment horizontal="center" vertical="center"/>
    </xf>
    <xf numFmtId="165" fontId="20" fillId="8" borderId="7" xfId="2" applyNumberFormat="1" applyFont="1" applyFill="1" applyBorder="1" applyAlignment="1">
      <alignment horizontal="center" vertical="center"/>
    </xf>
    <xf numFmtId="0" fontId="20" fillId="7" borderId="5" xfId="3" applyFont="1" applyFill="1" applyBorder="1" applyAlignment="1">
      <alignment horizontal="center" vertical="center" wrapText="1"/>
    </xf>
    <xf numFmtId="165" fontId="20" fillId="7" borderId="5" xfId="3" applyNumberFormat="1" applyFont="1" applyFill="1" applyBorder="1" applyAlignment="1">
      <alignment horizontal="right" vertical="center"/>
    </xf>
    <xf numFmtId="0" fontId="20" fillId="7" borderId="1" xfId="3" applyFont="1" applyFill="1" applyBorder="1" applyAlignment="1">
      <alignment horizontal="center" vertical="center" wrapText="1"/>
    </xf>
    <xf numFmtId="3" fontId="20" fillId="8" borderId="1" xfId="3" applyNumberFormat="1" applyFont="1" applyFill="1" applyBorder="1"/>
    <xf numFmtId="3" fontId="1" fillId="7" borderId="1" xfId="3" applyNumberFormat="1" applyFont="1" applyFill="1" applyBorder="1"/>
    <xf numFmtId="0" fontId="20" fillId="0" borderId="1" xfId="0" applyFont="1" applyBorder="1"/>
    <xf numFmtId="165" fontId="20" fillId="8" borderId="1" xfId="3" applyNumberFormat="1" applyFont="1" applyFill="1" applyBorder="1" applyAlignment="1">
      <alignment horizontal="center" vertical="center" wrapText="1"/>
    </xf>
    <xf numFmtId="0" fontId="20" fillId="7" borderId="5" xfId="3" applyFont="1" applyFill="1" applyBorder="1" applyAlignment="1">
      <alignment horizontal="right" vertical="center" wrapText="1"/>
    </xf>
    <xf numFmtId="0" fontId="20" fillId="8" borderId="0" xfId="3" applyFont="1" applyFill="1" applyAlignment="1">
      <alignment horizontal="right" vertical="center"/>
    </xf>
    <xf numFmtId="165" fontId="7" fillId="7" borderId="7" xfId="2" applyNumberFormat="1" applyFont="1" applyFill="1" applyBorder="1" applyAlignment="1">
      <alignment horizontal="center" vertical="center"/>
    </xf>
    <xf numFmtId="165" fontId="7" fillId="7" borderId="9" xfId="2" applyNumberFormat="1" applyFont="1" applyFill="1" applyBorder="1" applyAlignment="1">
      <alignment horizontal="center" vertical="center"/>
    </xf>
    <xf numFmtId="0" fontId="1" fillId="8" borderId="7" xfId="3" applyFont="1" applyFill="1" applyBorder="1" applyAlignment="1">
      <alignment horizontal="center" vertical="center"/>
    </xf>
    <xf numFmtId="0" fontId="1" fillId="8" borderId="9" xfId="3" applyFont="1" applyFill="1" applyBorder="1" applyAlignment="1">
      <alignment horizontal="center" vertical="center"/>
    </xf>
    <xf numFmtId="0" fontId="1" fillId="8" borderId="7" xfId="3" applyFont="1" applyFill="1" applyBorder="1" applyAlignment="1">
      <alignment horizontal="left" vertical="center"/>
    </xf>
    <xf numFmtId="0" fontId="1" fillId="8" borderId="9" xfId="3" applyFont="1" applyFill="1" applyBorder="1" applyAlignment="1">
      <alignment horizontal="left" vertical="center"/>
    </xf>
    <xf numFmtId="165" fontId="7" fillId="8" borderId="7" xfId="2" applyNumberFormat="1" applyFont="1" applyFill="1" applyBorder="1" applyAlignment="1">
      <alignment horizontal="center" vertical="center"/>
    </xf>
    <xf numFmtId="165" fontId="7" fillId="8" borderId="9" xfId="2" applyNumberFormat="1" applyFont="1" applyFill="1" applyBorder="1" applyAlignment="1">
      <alignment horizontal="center" vertical="center"/>
    </xf>
    <xf numFmtId="0" fontId="1" fillId="8" borderId="7" xfId="3" applyFont="1" applyFill="1" applyBorder="1" applyAlignment="1">
      <alignment horizontal="right" vertical="center"/>
    </xf>
    <xf numFmtId="0" fontId="1" fillId="8" borderId="9" xfId="3" applyFont="1" applyFill="1" applyBorder="1" applyAlignment="1">
      <alignment horizontal="right" vertical="center"/>
    </xf>
    <xf numFmtId="165" fontId="1" fillId="8" borderId="7" xfId="2" applyNumberFormat="1" applyFont="1" applyFill="1" applyBorder="1" applyAlignment="1">
      <alignment horizontal="center" vertical="center"/>
    </xf>
    <xf numFmtId="165" fontId="1" fillId="8" borderId="9" xfId="2" applyNumberFormat="1" applyFont="1" applyFill="1" applyBorder="1" applyAlignment="1">
      <alignment horizontal="center" vertical="center"/>
    </xf>
    <xf numFmtId="0" fontId="1" fillId="7" borderId="7" xfId="3" applyFont="1" applyFill="1" applyBorder="1" applyAlignment="1">
      <alignment horizontal="center" vertical="center" wrapText="1"/>
    </xf>
    <xf numFmtId="0" fontId="1" fillId="7" borderId="9" xfId="3" applyFont="1" applyFill="1" applyBorder="1" applyAlignment="1">
      <alignment horizontal="center" vertical="center" wrapText="1"/>
    </xf>
    <xf numFmtId="0" fontId="9" fillId="7" borderId="7" xfId="3" applyFont="1" applyFill="1" applyBorder="1" applyAlignment="1">
      <alignment horizontal="center" vertical="center"/>
    </xf>
    <xf numFmtId="0" fontId="9" fillId="7" borderId="9" xfId="3" applyFont="1" applyFill="1" applyBorder="1" applyAlignment="1">
      <alignment horizontal="center" vertical="center"/>
    </xf>
    <xf numFmtId="165" fontId="1" fillId="7" borderId="7" xfId="2" applyNumberFormat="1" applyFont="1" applyFill="1" applyBorder="1" applyAlignment="1">
      <alignment horizontal="center" vertical="center"/>
    </xf>
    <xf numFmtId="165" fontId="1" fillId="7" borderId="9" xfId="2" applyNumberFormat="1" applyFont="1" applyFill="1" applyBorder="1" applyAlignment="1">
      <alignment horizontal="center" vertical="center"/>
    </xf>
    <xf numFmtId="0" fontId="9" fillId="8" borderId="7" xfId="3" applyFont="1" applyFill="1" applyBorder="1" applyAlignment="1">
      <alignment horizontal="center" vertical="center"/>
    </xf>
    <xf numFmtId="0" fontId="9" fillId="8" borderId="9" xfId="3" applyFont="1" applyFill="1" applyBorder="1" applyAlignment="1">
      <alignment horizontal="center" vertical="center"/>
    </xf>
    <xf numFmtId="165" fontId="1" fillId="8" borderId="7" xfId="3" applyNumberFormat="1" applyFont="1" applyFill="1" applyBorder="1" applyAlignment="1">
      <alignment horizontal="center" vertical="center"/>
    </xf>
    <xf numFmtId="165" fontId="1" fillId="8" borderId="9" xfId="3" applyNumberFormat="1" applyFont="1" applyFill="1" applyBorder="1" applyAlignment="1">
      <alignment horizontal="center" vertical="center"/>
    </xf>
    <xf numFmtId="0" fontId="1" fillId="8" borderId="7" xfId="3" applyFont="1" applyFill="1" applyBorder="1" applyAlignment="1">
      <alignment horizontal="center" vertical="center" wrapText="1"/>
    </xf>
    <xf numFmtId="0" fontId="1" fillId="8" borderId="9" xfId="3" applyFont="1" applyFill="1" applyBorder="1" applyAlignment="1">
      <alignment horizontal="center" vertical="center" wrapText="1"/>
    </xf>
    <xf numFmtId="165" fontId="1" fillId="8" borderId="7" xfId="3" applyNumberFormat="1" applyFont="1" applyFill="1" applyBorder="1" applyAlignment="1">
      <alignment horizontal="center"/>
    </xf>
    <xf numFmtId="165" fontId="1" fillId="8" borderId="9" xfId="3" applyNumberFormat="1" applyFont="1" applyFill="1" applyBorder="1" applyAlignment="1">
      <alignment horizontal="center"/>
    </xf>
    <xf numFmtId="165" fontId="1" fillId="7" borderId="7" xfId="3" applyNumberFormat="1" applyFont="1" applyFill="1" applyBorder="1" applyAlignment="1">
      <alignment horizontal="center"/>
    </xf>
    <xf numFmtId="165" fontId="1" fillId="7" borderId="9" xfId="3" applyNumberFormat="1" applyFont="1" applyFill="1" applyBorder="1" applyAlignment="1">
      <alignment horizontal="center"/>
    </xf>
    <xf numFmtId="165" fontId="2" fillId="8" borderId="7" xfId="2" applyNumberFormat="1" applyFont="1" applyFill="1" applyBorder="1" applyAlignment="1">
      <alignment horizontal="center" vertical="center"/>
    </xf>
    <xf numFmtId="165" fontId="2" fillId="8" borderId="9" xfId="2" applyNumberFormat="1" applyFont="1" applyFill="1" applyBorder="1" applyAlignment="1">
      <alignment horizontal="center" vertical="center"/>
    </xf>
    <xf numFmtId="165" fontId="2" fillId="7" borderId="7" xfId="2" applyNumberFormat="1" applyFont="1" applyFill="1" applyBorder="1" applyAlignment="1">
      <alignment horizontal="center" vertical="center"/>
    </xf>
    <xf numFmtId="165" fontId="2" fillId="7" borderId="9" xfId="2" applyNumberFormat="1" applyFont="1" applyFill="1" applyBorder="1" applyAlignment="1">
      <alignment horizontal="center" vertical="center"/>
    </xf>
    <xf numFmtId="165" fontId="1" fillId="7" borderId="7" xfId="3" applyNumberFormat="1" applyFont="1" applyFill="1" applyBorder="1" applyAlignment="1">
      <alignment horizontal="center" vertical="center"/>
    </xf>
    <xf numFmtId="165" fontId="1" fillId="7" borderId="9" xfId="3" applyNumberFormat="1" applyFont="1" applyFill="1" applyBorder="1" applyAlignment="1">
      <alignment horizontal="center" vertical="center"/>
    </xf>
    <xf numFmtId="0" fontId="1" fillId="7" borderId="7" xfId="3" applyFont="1" applyFill="1" applyBorder="1" applyAlignment="1">
      <alignment horizontal="center" vertical="center"/>
    </xf>
    <xf numFmtId="0" fontId="1" fillId="7" borderId="9" xfId="3" applyFont="1" applyFill="1" applyBorder="1" applyAlignment="1">
      <alignment horizontal="center" vertical="center"/>
    </xf>
    <xf numFmtId="0" fontId="20" fillId="7" borderId="7" xfId="3" applyFont="1" applyFill="1" applyBorder="1" applyAlignment="1">
      <alignment horizontal="center" vertical="center"/>
    </xf>
    <xf numFmtId="0" fontId="20" fillId="7" borderId="9" xfId="3" applyFont="1" applyFill="1" applyBorder="1" applyAlignment="1">
      <alignment horizontal="center" vertical="center"/>
    </xf>
    <xf numFmtId="0" fontId="20" fillId="7" borderId="7" xfId="3" applyFont="1" applyFill="1" applyBorder="1" applyAlignment="1">
      <alignment horizontal="left" vertical="center"/>
    </xf>
    <xf numFmtId="0" fontId="20" fillId="7" borderId="9" xfId="3" applyFont="1" applyFill="1" applyBorder="1" applyAlignment="1">
      <alignment horizontal="left" vertical="center"/>
    </xf>
    <xf numFmtId="165" fontId="7" fillId="7" borderId="12" xfId="2" applyNumberFormat="1" applyFont="1" applyFill="1" applyBorder="1" applyAlignment="1">
      <alignment horizontal="center" vertical="center"/>
    </xf>
    <xf numFmtId="165" fontId="7" fillId="7" borderId="13" xfId="2" applyNumberFormat="1" applyFont="1" applyFill="1" applyBorder="1" applyAlignment="1">
      <alignment horizontal="center" vertical="center"/>
    </xf>
    <xf numFmtId="0" fontId="1" fillId="7" borderId="7" xfId="3" applyFont="1" applyFill="1" applyBorder="1" applyAlignment="1">
      <alignment horizontal="left" vertical="center"/>
    </xf>
    <xf numFmtId="0" fontId="1" fillId="7" borderId="9" xfId="3" applyFont="1" applyFill="1" applyBorder="1" applyAlignment="1">
      <alignment horizontal="left" vertical="center"/>
    </xf>
    <xf numFmtId="165" fontId="1" fillId="7" borderId="12" xfId="2" applyNumberFormat="1" applyFont="1" applyFill="1" applyBorder="1" applyAlignment="1">
      <alignment horizontal="center" vertical="center"/>
    </xf>
    <xf numFmtId="165" fontId="1" fillId="7" borderId="13" xfId="2" applyNumberFormat="1" applyFont="1" applyFill="1" applyBorder="1" applyAlignment="1">
      <alignment horizontal="center" vertical="center"/>
    </xf>
    <xf numFmtId="165" fontId="1" fillId="8" borderId="12" xfId="2" applyNumberFormat="1" applyFont="1" applyFill="1" applyBorder="1" applyAlignment="1">
      <alignment horizontal="center" vertical="center"/>
    </xf>
    <xf numFmtId="165" fontId="1" fillId="8" borderId="13" xfId="2" applyNumberFormat="1" applyFont="1" applyFill="1" applyBorder="1" applyAlignment="1">
      <alignment horizontal="center" vertical="center"/>
    </xf>
    <xf numFmtId="165" fontId="2" fillId="8" borderId="12" xfId="2" applyNumberFormat="1" applyFont="1" applyFill="1" applyBorder="1" applyAlignment="1">
      <alignment horizontal="center" vertical="center"/>
    </xf>
    <xf numFmtId="165" fontId="2" fillId="8" borderId="13" xfId="2" applyNumberFormat="1" applyFont="1" applyFill="1" applyBorder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3" fillId="5" borderId="8" xfId="3" applyFont="1" applyFill="1" applyBorder="1" applyAlignment="1">
      <alignment horizontal="center" vertical="center"/>
    </xf>
    <xf numFmtId="0" fontId="13" fillId="5" borderId="4" xfId="3" applyFont="1" applyFill="1" applyBorder="1" applyAlignment="1">
      <alignment horizontal="center" vertical="center"/>
    </xf>
    <xf numFmtId="0" fontId="13" fillId="5" borderId="12" xfId="3" applyFont="1" applyFill="1" applyBorder="1" applyAlignment="1">
      <alignment horizontal="center" vertical="center"/>
    </xf>
    <xf numFmtId="0" fontId="13" fillId="0" borderId="2" xfId="3" applyFont="1" applyBorder="1" applyAlignment="1">
      <alignment horizontal="center" vertical="center"/>
    </xf>
    <xf numFmtId="0" fontId="13" fillId="5" borderId="2" xfId="3" applyFont="1" applyFill="1" applyBorder="1" applyAlignment="1">
      <alignment horizontal="center" vertical="center"/>
    </xf>
    <xf numFmtId="0" fontId="13" fillId="5" borderId="3" xfId="3" applyFont="1" applyFill="1" applyBorder="1" applyAlignment="1">
      <alignment horizontal="center" vertical="center"/>
    </xf>
    <xf numFmtId="0" fontId="3" fillId="3" borderId="8" xfId="3" applyFont="1" applyFill="1" applyBorder="1" applyAlignment="1">
      <alignment horizontal="center" vertical="center"/>
    </xf>
    <xf numFmtId="0" fontId="3" fillId="3" borderId="4" xfId="3" applyFont="1" applyFill="1" applyBorder="1" applyAlignment="1">
      <alignment horizontal="center" vertical="center"/>
    </xf>
    <xf numFmtId="165" fontId="19" fillId="0" borderId="1" xfId="2" applyNumberFormat="1" applyFont="1" applyBorder="1" applyAlignment="1">
      <alignment horizontal="center" vertical="center"/>
    </xf>
    <xf numFmtId="165" fontId="2" fillId="7" borderId="3" xfId="2" applyNumberFormat="1" applyFont="1" applyFill="1" applyBorder="1" applyAlignment="1">
      <alignment horizontal="center" vertical="center"/>
    </xf>
    <xf numFmtId="165" fontId="2" fillId="8" borderId="3" xfId="2" applyNumberFormat="1" applyFont="1" applyFill="1" applyBorder="1" applyAlignment="1">
      <alignment horizontal="center" vertical="center"/>
    </xf>
    <xf numFmtId="165" fontId="2" fillId="7" borderId="12" xfId="2" applyNumberFormat="1" applyFont="1" applyFill="1" applyBorder="1" applyAlignment="1">
      <alignment horizontal="center" vertical="center"/>
    </xf>
    <xf numFmtId="165" fontId="2" fillId="7" borderId="13" xfId="2" applyNumberFormat="1" applyFont="1" applyFill="1" applyBorder="1" applyAlignment="1">
      <alignment horizontal="center" vertical="center"/>
    </xf>
    <xf numFmtId="0" fontId="2" fillId="7" borderId="1" xfId="3" applyFont="1" applyFill="1" applyBorder="1" applyAlignment="1">
      <alignment horizontal="right" vertical="center"/>
    </xf>
    <xf numFmtId="0" fontId="9" fillId="8" borderId="1" xfId="3" applyFont="1" applyFill="1" applyBorder="1" applyAlignment="1">
      <alignment horizontal="right" vertical="center"/>
    </xf>
    <xf numFmtId="0" fontId="9" fillId="7" borderId="1" xfId="3" applyFont="1" applyFill="1" applyBorder="1" applyAlignment="1">
      <alignment horizontal="right" vertical="center"/>
    </xf>
    <xf numFmtId="0" fontId="1" fillId="7" borderId="7" xfId="3" applyFont="1" applyFill="1" applyBorder="1" applyAlignment="1">
      <alignment horizontal="right" vertical="center"/>
    </xf>
    <xf numFmtId="0" fontId="1" fillId="7" borderId="9" xfId="3" applyFont="1" applyFill="1" applyBorder="1" applyAlignment="1">
      <alignment horizontal="right" vertical="center"/>
    </xf>
    <xf numFmtId="165" fontId="1" fillId="7" borderId="1" xfId="2" applyNumberFormat="1" applyFont="1" applyFill="1" applyBorder="1" applyAlignment="1">
      <alignment horizontal="center" vertical="center"/>
    </xf>
    <xf numFmtId="0" fontId="15" fillId="6" borderId="1" xfId="3" applyFont="1" applyFill="1" applyBorder="1" applyAlignment="1">
      <alignment horizontal="center" vertical="center"/>
    </xf>
    <xf numFmtId="0" fontId="15" fillId="6" borderId="5" xfId="3" applyFont="1" applyFill="1" applyBorder="1" applyAlignment="1">
      <alignment horizontal="center" vertical="center"/>
    </xf>
    <xf numFmtId="3" fontId="16" fillId="6" borderId="3" xfId="2" applyNumberFormat="1" applyFont="1" applyFill="1" applyBorder="1" applyAlignment="1">
      <alignment horizontal="right" vertical="center"/>
    </xf>
    <xf numFmtId="3" fontId="16" fillId="6" borderId="1" xfId="2" applyNumberFormat="1" applyFont="1" applyFill="1" applyBorder="1" applyAlignment="1">
      <alignment horizontal="right" vertical="center"/>
    </xf>
    <xf numFmtId="0" fontId="13" fillId="0" borderId="7" xfId="3" applyFont="1" applyBorder="1" applyAlignment="1">
      <alignment horizontal="center" vertical="center"/>
    </xf>
    <xf numFmtId="0" fontId="13" fillId="0" borderId="9" xfId="3" applyFont="1" applyBorder="1" applyAlignment="1">
      <alignment horizontal="center" vertical="center"/>
    </xf>
    <xf numFmtId="0" fontId="1" fillId="7" borderId="11" xfId="3" applyFont="1" applyFill="1" applyBorder="1" applyAlignment="1">
      <alignment horizontal="center" vertical="center"/>
    </xf>
    <xf numFmtId="0" fontId="1" fillId="8" borderId="11" xfId="3" applyFont="1" applyFill="1" applyBorder="1" applyAlignment="1">
      <alignment horizontal="center" vertical="center"/>
    </xf>
    <xf numFmtId="0" fontId="2" fillId="0" borderId="7" xfId="3" applyFont="1" applyBorder="1" applyAlignment="1">
      <alignment horizontal="center" vertical="center"/>
    </xf>
    <xf numFmtId="0" fontId="2" fillId="0" borderId="9" xfId="3" applyFont="1" applyBorder="1" applyAlignment="1">
      <alignment horizontal="center" vertical="center"/>
    </xf>
    <xf numFmtId="0" fontId="1" fillId="7" borderId="11" xfId="3" applyFont="1" applyFill="1" applyBorder="1" applyAlignment="1">
      <alignment horizontal="left" vertical="center"/>
    </xf>
    <xf numFmtId="165" fontId="1" fillId="8" borderId="1" xfId="2" applyNumberFormat="1" applyFont="1" applyFill="1" applyBorder="1" applyAlignment="1">
      <alignment horizontal="center" vertical="center"/>
    </xf>
    <xf numFmtId="0" fontId="1" fillId="7" borderId="3" xfId="3" applyFont="1" applyFill="1" applyBorder="1" applyAlignment="1">
      <alignment horizontal="center" vertical="center"/>
    </xf>
    <xf numFmtId="0" fontId="1" fillId="8" borderId="12" xfId="3" applyFont="1" applyFill="1" applyBorder="1" applyAlignment="1">
      <alignment horizontal="center" vertical="center" wrapText="1"/>
    </xf>
    <xf numFmtId="0" fontId="1" fillId="8" borderId="13" xfId="3" applyFont="1" applyFill="1" applyBorder="1" applyAlignment="1">
      <alignment horizontal="center" vertical="center" wrapText="1"/>
    </xf>
    <xf numFmtId="0" fontId="1" fillId="7" borderId="12" xfId="3" applyFont="1" applyFill="1" applyBorder="1" applyAlignment="1">
      <alignment horizontal="center" vertical="center" wrapText="1"/>
    </xf>
    <xf numFmtId="0" fontId="1" fillId="7" borderId="13" xfId="3" applyFont="1" applyFill="1" applyBorder="1" applyAlignment="1">
      <alignment horizontal="center" vertical="center" wrapText="1"/>
    </xf>
    <xf numFmtId="0" fontId="1" fillId="7" borderId="1" xfId="3" applyFont="1" applyFill="1" applyBorder="1" applyAlignment="1">
      <alignment horizontal="right" vertical="center"/>
    </xf>
    <xf numFmtId="0" fontId="1" fillId="7" borderId="1" xfId="3" applyFont="1" applyFill="1" applyBorder="1" applyAlignment="1">
      <alignment horizontal="center" vertical="center"/>
    </xf>
    <xf numFmtId="0" fontId="1" fillId="7" borderId="1" xfId="3" applyFont="1" applyFill="1" applyBorder="1" applyAlignment="1">
      <alignment vertical="center"/>
    </xf>
    <xf numFmtId="0" fontId="1" fillId="7" borderId="12" xfId="3" applyFont="1" applyFill="1" applyBorder="1" applyAlignment="1">
      <alignment horizontal="center" vertical="center"/>
    </xf>
    <xf numFmtId="0" fontId="1" fillId="7" borderId="13" xfId="3" applyFont="1" applyFill="1" applyBorder="1" applyAlignment="1">
      <alignment horizontal="center" vertical="center"/>
    </xf>
    <xf numFmtId="165" fontId="2" fillId="7" borderId="1" xfId="2" applyNumberFormat="1" applyFont="1" applyFill="1" applyBorder="1" applyAlignment="1">
      <alignment horizontal="center" vertical="center"/>
    </xf>
    <xf numFmtId="165" fontId="2" fillId="8" borderId="1" xfId="2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5" fontId="21" fillId="2" borderId="1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0" fillId="8" borderId="1" xfId="3" applyFont="1" applyFill="1" applyBorder="1" applyAlignment="1">
      <alignment horizontal="center" vertical="center"/>
    </xf>
    <xf numFmtId="165" fontId="20" fillId="7" borderId="1" xfId="3" applyNumberFormat="1" applyFont="1" applyFill="1" applyBorder="1" applyAlignment="1">
      <alignment horizontal="center" vertical="center"/>
    </xf>
    <xf numFmtId="165" fontId="1" fillId="3" borderId="7" xfId="3" applyNumberFormat="1" applyFont="1" applyFill="1" applyBorder="1" applyAlignment="1">
      <alignment horizontal="center" vertical="center" wrapText="1"/>
    </xf>
    <xf numFmtId="0" fontId="20" fillId="0" borderId="0" xfId="0" applyFont="1"/>
    <xf numFmtId="3" fontId="20" fillId="0" borderId="0" xfId="0" applyNumberFormat="1" applyFont="1"/>
    <xf numFmtId="0" fontId="20" fillId="0" borderId="1" xfId="0" applyFont="1" applyBorder="1" applyAlignment="1">
      <alignment wrapText="1"/>
    </xf>
    <xf numFmtId="0" fontId="20" fillId="0" borderId="1" xfId="0" applyFont="1" applyBorder="1" applyAlignment="1">
      <alignment horizontal="right"/>
    </xf>
  </cellXfs>
  <cellStyles count="4">
    <cellStyle name="Comma" xfId="1" builtinId="3"/>
    <cellStyle name="Comma 2" xfId="2" xr:uid="{00000000-0005-0000-0000-000031000000}"/>
    <cellStyle name="Normal" xfId="0" builtinId="0"/>
    <cellStyle name="Normal 2" xfId="3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E608"/>
  <sheetViews>
    <sheetView zoomScale="55" zoomScaleNormal="55" workbookViewId="0">
      <pane xSplit="5" ySplit="5" topLeftCell="L27" activePane="bottomRight" state="frozen"/>
      <selection pane="topRight"/>
      <selection pane="bottomLeft"/>
      <selection pane="bottomRight" activeCell="V34" sqref="V34:AA34"/>
    </sheetView>
  </sheetViews>
  <sheetFormatPr defaultColWidth="8.88671875" defaultRowHeight="14.4"/>
  <cols>
    <col min="1" max="1" width="8.88671875" style="25"/>
    <col min="2" max="2" width="4.88671875" style="26" customWidth="1"/>
    <col min="3" max="3" width="12" style="26" customWidth="1"/>
    <col min="4" max="4" width="21.6640625" style="26" customWidth="1"/>
    <col min="5" max="5" width="13" style="43" customWidth="1"/>
    <col min="6" max="6" width="5.109375" style="43" customWidth="1"/>
    <col min="7" max="7" width="19.21875" style="27" customWidth="1"/>
    <col min="8" max="8" width="15.77734375" style="25" customWidth="1"/>
    <col min="9" max="9" width="19.21875" style="28" customWidth="1"/>
    <col min="10" max="10" width="14.21875" style="28" customWidth="1"/>
    <col min="11" max="12" width="14.6640625" style="28" customWidth="1"/>
    <col min="13" max="13" width="37.77734375" style="25" customWidth="1"/>
    <col min="14" max="14" width="4.88671875" style="25" customWidth="1"/>
    <col min="15" max="15" width="14.109375" style="25" customWidth="1"/>
    <col min="16" max="16" width="14.109375" style="23" customWidth="1"/>
    <col min="17" max="17" width="14.109375" style="25" customWidth="1"/>
    <col min="18" max="18" width="14.109375" style="23" customWidth="1"/>
    <col min="19" max="19" width="14.109375" style="25" customWidth="1"/>
    <col min="20" max="20" width="37.33203125" style="25" customWidth="1"/>
    <col min="21" max="21" width="5.44140625" style="25" customWidth="1"/>
    <col min="22" max="22" width="12.6640625" style="25" customWidth="1"/>
    <col min="23" max="23" width="12.6640625" style="23" customWidth="1"/>
    <col min="24" max="24" width="12.6640625" style="25" customWidth="1"/>
    <col min="25" max="25" width="11.6640625" style="23" customWidth="1"/>
    <col min="26" max="26" width="15.88671875" style="23" customWidth="1"/>
    <col min="27" max="27" width="39.5546875" style="25" customWidth="1"/>
    <col min="28" max="28" width="14.109375" style="29" customWidth="1"/>
    <col min="29" max="29" width="8.88671875" style="25"/>
    <col min="30" max="30" width="21.33203125" style="30" customWidth="1"/>
    <col min="31" max="16384" width="8.88671875" style="25"/>
  </cols>
  <sheetData>
    <row r="1" spans="2:31" ht="29.45" customHeight="1">
      <c r="B1" s="31" t="s">
        <v>0</v>
      </c>
      <c r="C1" s="32"/>
      <c r="D1" s="32"/>
      <c r="E1" s="42"/>
      <c r="F1" s="42"/>
      <c r="G1" s="33"/>
      <c r="H1" s="32"/>
    </row>
    <row r="2" spans="2:31" ht="43.85" customHeight="1">
      <c r="B2" s="227" t="s">
        <v>57</v>
      </c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</row>
    <row r="4" spans="2:31" ht="25.05" customHeight="1">
      <c r="B4" s="251" t="s">
        <v>1</v>
      </c>
      <c r="C4" s="255" t="s">
        <v>2</v>
      </c>
      <c r="D4" s="255" t="s">
        <v>3</v>
      </c>
      <c r="E4" s="236" t="s">
        <v>65</v>
      </c>
      <c r="F4" s="149"/>
      <c r="G4" s="228" t="s">
        <v>58</v>
      </c>
      <c r="H4" s="229"/>
      <c r="I4" s="229"/>
      <c r="J4" s="229"/>
      <c r="K4" s="229"/>
      <c r="L4" s="229"/>
      <c r="M4" s="230"/>
      <c r="N4" s="114"/>
      <c r="O4" s="231" t="s">
        <v>59</v>
      </c>
      <c r="P4" s="231"/>
      <c r="Q4" s="231"/>
      <c r="R4" s="231"/>
      <c r="S4" s="231"/>
      <c r="T4" s="231"/>
      <c r="U4" s="114"/>
      <c r="V4" s="232" t="s">
        <v>60</v>
      </c>
      <c r="W4" s="232"/>
      <c r="X4" s="232"/>
      <c r="Y4" s="232"/>
      <c r="Z4" s="232"/>
      <c r="AA4" s="233"/>
      <c r="AB4" s="25"/>
      <c r="AD4" s="25"/>
    </row>
    <row r="5" spans="2:31" s="22" customFormat="1">
      <c r="B5" s="252"/>
      <c r="C5" s="256"/>
      <c r="D5" s="256"/>
      <c r="E5" s="236"/>
      <c r="F5" s="149"/>
      <c r="G5" s="34" t="s">
        <v>4</v>
      </c>
      <c r="H5" s="34" t="s">
        <v>5</v>
      </c>
      <c r="I5" s="34" t="s">
        <v>6</v>
      </c>
      <c r="J5" s="34" t="s">
        <v>7</v>
      </c>
      <c r="K5" s="34" t="s">
        <v>8</v>
      </c>
      <c r="L5" s="34" t="s">
        <v>9</v>
      </c>
      <c r="M5" s="35" t="s">
        <v>10</v>
      </c>
      <c r="N5" s="103"/>
      <c r="O5" s="36" t="s">
        <v>5</v>
      </c>
      <c r="P5" s="36" t="s">
        <v>11</v>
      </c>
      <c r="Q5" s="36" t="s">
        <v>7</v>
      </c>
      <c r="R5" s="37" t="s">
        <v>8</v>
      </c>
      <c r="S5" s="39" t="s">
        <v>9</v>
      </c>
      <c r="T5" s="121" t="s">
        <v>10</v>
      </c>
      <c r="U5" s="103"/>
      <c r="V5" s="125" t="s">
        <v>5</v>
      </c>
      <c r="W5" s="34" t="s">
        <v>11</v>
      </c>
      <c r="X5" s="34" t="s">
        <v>7</v>
      </c>
      <c r="Y5" s="35" t="s">
        <v>8</v>
      </c>
      <c r="Z5" s="40" t="s">
        <v>9</v>
      </c>
      <c r="AA5" s="35" t="s">
        <v>10</v>
      </c>
      <c r="AB5" s="25"/>
      <c r="AC5" s="25"/>
      <c r="AD5" s="25"/>
      <c r="AE5" s="25"/>
    </row>
    <row r="6" spans="2:31" s="22" customFormat="1" ht="52" customHeight="1">
      <c r="B6" s="253">
        <v>1</v>
      </c>
      <c r="C6" s="253" t="s">
        <v>12</v>
      </c>
      <c r="D6" s="257" t="s">
        <v>13</v>
      </c>
      <c r="E6" s="50">
        <v>117000</v>
      </c>
      <c r="F6" s="150"/>
      <c r="G6" s="237">
        <v>20</v>
      </c>
      <c r="H6" s="241"/>
      <c r="I6" s="246">
        <v>18</v>
      </c>
      <c r="J6" s="193">
        <v>0</v>
      </c>
      <c r="K6" s="45">
        <v>1</v>
      </c>
      <c r="L6" s="45">
        <f>K6*E6</f>
        <v>117000</v>
      </c>
      <c r="M6" s="104"/>
      <c r="N6" s="67"/>
      <c r="O6" s="259"/>
      <c r="P6" s="264">
        <v>17</v>
      </c>
      <c r="Q6" s="265"/>
      <c r="R6" s="160">
        <f>I6-P6</f>
        <v>1</v>
      </c>
      <c r="S6" s="160">
        <f>R6*E6</f>
        <v>117000</v>
      </c>
      <c r="T6" s="47"/>
      <c r="U6" s="128"/>
      <c r="V6" s="237"/>
      <c r="W6" s="269">
        <v>13</v>
      </c>
      <c r="X6" s="269"/>
      <c r="Y6" s="48">
        <f>P6-W6-Y7</f>
        <v>3</v>
      </c>
      <c r="Z6" s="48">
        <f>Y6*E6</f>
        <v>351000</v>
      </c>
      <c r="AA6" s="49"/>
      <c r="AB6" s="41"/>
      <c r="AC6" s="25"/>
      <c r="AD6" s="25"/>
      <c r="AE6" s="25"/>
    </row>
    <row r="7" spans="2:31" s="23" customFormat="1" ht="52" customHeight="1">
      <c r="B7" s="253"/>
      <c r="C7" s="253"/>
      <c r="D7" s="257"/>
      <c r="E7" s="50">
        <v>147000</v>
      </c>
      <c r="F7" s="151"/>
      <c r="G7" s="237"/>
      <c r="H7" s="241"/>
      <c r="I7" s="246"/>
      <c r="J7" s="194"/>
      <c r="K7" s="45">
        <v>1</v>
      </c>
      <c r="L7" s="45">
        <f>K7*E7</f>
        <v>147000</v>
      </c>
      <c r="M7" s="168" t="s">
        <v>69</v>
      </c>
      <c r="N7" s="115"/>
      <c r="O7" s="259"/>
      <c r="P7" s="264"/>
      <c r="Q7" s="266"/>
      <c r="R7" s="160"/>
      <c r="S7" s="160"/>
      <c r="T7" s="122"/>
      <c r="U7" s="120"/>
      <c r="V7" s="237"/>
      <c r="W7" s="269"/>
      <c r="X7" s="269"/>
      <c r="Y7" s="48">
        <v>1</v>
      </c>
      <c r="Z7" s="48">
        <f>E7*Y7</f>
        <v>147000</v>
      </c>
      <c r="AA7" s="46" t="s">
        <v>71</v>
      </c>
      <c r="AB7" s="25"/>
      <c r="AC7" s="25"/>
      <c r="AD7" s="25"/>
      <c r="AE7" s="25"/>
    </row>
    <row r="8" spans="2:31" s="24" customFormat="1" ht="45.1" customHeight="1">
      <c r="B8" s="179">
        <v>2</v>
      </c>
      <c r="C8" s="179" t="s">
        <v>14</v>
      </c>
      <c r="D8" s="181" t="s">
        <v>15</v>
      </c>
      <c r="E8" s="74">
        <v>117000</v>
      </c>
      <c r="F8" s="150"/>
      <c r="G8" s="238">
        <v>20</v>
      </c>
      <c r="H8" s="242"/>
      <c r="I8" s="258">
        <v>16</v>
      </c>
      <c r="J8" s="258"/>
      <c r="K8" s="69">
        <v>2</v>
      </c>
      <c r="L8" s="69">
        <f>E8*K8</f>
        <v>234000</v>
      </c>
      <c r="M8" s="131"/>
      <c r="N8" s="116"/>
      <c r="O8" s="260"/>
      <c r="P8" s="185">
        <v>10</v>
      </c>
      <c r="Q8" s="179"/>
      <c r="R8" s="70">
        <f>I8-P8-R9</f>
        <v>4</v>
      </c>
      <c r="S8" s="71">
        <f>E8*R8</f>
        <v>468000</v>
      </c>
      <c r="T8" s="123"/>
      <c r="U8" s="120"/>
      <c r="V8" s="238"/>
      <c r="W8" s="270">
        <v>8</v>
      </c>
      <c r="X8" s="270"/>
      <c r="Y8" s="72">
        <f>P8-W8</f>
        <v>2</v>
      </c>
      <c r="Z8" s="161">
        <f>Y8*E8</f>
        <v>234000</v>
      </c>
      <c r="AA8" s="73"/>
      <c r="AB8" s="25"/>
      <c r="AC8" s="25"/>
      <c r="AD8" s="25"/>
      <c r="AE8" s="25"/>
    </row>
    <row r="9" spans="2:31" s="24" customFormat="1" ht="45.1" customHeight="1">
      <c r="B9" s="254"/>
      <c r="C9" s="254"/>
      <c r="D9" s="182"/>
      <c r="E9" s="74">
        <v>147000</v>
      </c>
      <c r="F9" s="151"/>
      <c r="G9" s="238"/>
      <c r="H9" s="242"/>
      <c r="I9" s="258"/>
      <c r="J9" s="258"/>
      <c r="K9" s="69">
        <v>2</v>
      </c>
      <c r="L9" s="69">
        <f>K9*E9</f>
        <v>294000</v>
      </c>
      <c r="M9" s="166" t="s">
        <v>70</v>
      </c>
      <c r="N9" s="116"/>
      <c r="O9" s="261"/>
      <c r="P9" s="186"/>
      <c r="Q9" s="180"/>
      <c r="R9" s="70">
        <v>2</v>
      </c>
      <c r="S9" s="71">
        <f>E9*R9</f>
        <v>294000</v>
      </c>
      <c r="T9" s="124" t="s">
        <v>78</v>
      </c>
      <c r="U9" s="129"/>
      <c r="V9" s="238"/>
      <c r="W9" s="270"/>
      <c r="X9" s="270"/>
      <c r="Y9" s="72"/>
      <c r="Z9" s="161"/>
      <c r="AA9" s="73"/>
      <c r="AB9" s="25"/>
      <c r="AC9" s="25"/>
      <c r="AD9" s="25"/>
      <c r="AE9" s="25"/>
    </row>
    <row r="10" spans="2:31" s="24" customFormat="1" ht="45.1" customHeight="1">
      <c r="B10" s="51">
        <v>3</v>
      </c>
      <c r="C10" s="51" t="s">
        <v>16</v>
      </c>
      <c r="D10" s="52" t="s">
        <v>17</v>
      </c>
      <c r="E10" s="50">
        <v>31000</v>
      </c>
      <c r="F10" s="151"/>
      <c r="G10" s="146">
        <v>10</v>
      </c>
      <c r="H10" s="53"/>
      <c r="I10" s="44">
        <v>10</v>
      </c>
      <c r="J10" s="44"/>
      <c r="K10" s="44">
        <f>G10+H10-I10-J10</f>
        <v>0</v>
      </c>
      <c r="L10" s="44">
        <f t="shared" ref="L10:L28" si="0">E10*K10</f>
        <v>0</v>
      </c>
      <c r="M10" s="106"/>
      <c r="N10" s="116"/>
      <c r="O10" s="101"/>
      <c r="P10" s="54">
        <v>10</v>
      </c>
      <c r="Q10" s="55"/>
      <c r="R10" s="54">
        <f>I10+O10-P10-Q10</f>
        <v>0</v>
      </c>
      <c r="S10" s="56">
        <f t="shared" ref="S10:S16" si="1">R10*E10</f>
        <v>0</v>
      </c>
      <c r="T10" s="122"/>
      <c r="U10" s="120"/>
      <c r="V10" s="126"/>
      <c r="W10" s="44">
        <v>9</v>
      </c>
      <c r="X10" s="44"/>
      <c r="Y10" s="57">
        <f>P10-W10</f>
        <v>1</v>
      </c>
      <c r="Z10" s="58">
        <f t="shared" ref="Z10:Z15" si="2">Y10*E10</f>
        <v>31000</v>
      </c>
      <c r="AA10" s="51"/>
      <c r="AB10" s="25"/>
      <c r="AC10" s="25"/>
      <c r="AD10" s="25"/>
      <c r="AE10" s="25"/>
    </row>
    <row r="11" spans="2:31" s="24" customFormat="1" ht="45.1" customHeight="1">
      <c r="B11" s="179">
        <v>4</v>
      </c>
      <c r="C11" s="179" t="s">
        <v>18</v>
      </c>
      <c r="D11" s="181" t="s">
        <v>19</v>
      </c>
      <c r="E11" s="74">
        <v>76800</v>
      </c>
      <c r="F11" s="151"/>
      <c r="G11" s="223">
        <v>20</v>
      </c>
      <c r="H11" s="195"/>
      <c r="I11" s="187">
        <v>16</v>
      </c>
      <c r="J11" s="187">
        <v>1</v>
      </c>
      <c r="K11" s="68"/>
      <c r="L11" s="68"/>
      <c r="M11" s="111" t="s">
        <v>73</v>
      </c>
      <c r="N11" s="116"/>
      <c r="O11" s="199"/>
      <c r="P11" s="197">
        <v>9</v>
      </c>
      <c r="Q11" s="201"/>
      <c r="R11" s="80">
        <v>2</v>
      </c>
      <c r="S11" s="81">
        <f t="shared" si="1"/>
        <v>153600</v>
      </c>
      <c r="T11" s="123"/>
      <c r="U11" s="120"/>
      <c r="V11" s="225">
        <v>10</v>
      </c>
      <c r="W11" s="187">
        <v>12</v>
      </c>
      <c r="X11" s="187"/>
      <c r="Y11" s="82">
        <v>1</v>
      </c>
      <c r="Z11" s="83">
        <f t="shared" si="2"/>
        <v>76800</v>
      </c>
      <c r="AA11" s="73"/>
      <c r="AB11" s="25"/>
      <c r="AC11" s="25"/>
      <c r="AD11" s="25"/>
      <c r="AE11" s="25"/>
    </row>
    <row r="12" spans="2:31" s="24" customFormat="1" ht="45.1" customHeight="1">
      <c r="B12" s="180"/>
      <c r="C12" s="180"/>
      <c r="D12" s="182"/>
      <c r="E12" s="74">
        <v>96000</v>
      </c>
      <c r="F12" s="151"/>
      <c r="G12" s="224"/>
      <c r="H12" s="196"/>
      <c r="I12" s="188"/>
      <c r="J12" s="188"/>
      <c r="K12" s="68">
        <f>G11-I11-J11</f>
        <v>3</v>
      </c>
      <c r="L12" s="68">
        <f>E11*K12</f>
        <v>230400</v>
      </c>
      <c r="M12" s="108" t="s">
        <v>77</v>
      </c>
      <c r="N12" s="119"/>
      <c r="O12" s="200"/>
      <c r="P12" s="198"/>
      <c r="Q12" s="202"/>
      <c r="R12" s="80">
        <v>5</v>
      </c>
      <c r="S12" s="81">
        <f t="shared" si="1"/>
        <v>480000</v>
      </c>
      <c r="T12" s="124" t="s">
        <v>79</v>
      </c>
      <c r="U12" s="120"/>
      <c r="V12" s="226"/>
      <c r="W12" s="188"/>
      <c r="X12" s="188"/>
      <c r="Y12" s="82">
        <f>P11+V11-W11-Y11</f>
        <v>6</v>
      </c>
      <c r="Z12" s="83">
        <f t="shared" si="2"/>
        <v>576000</v>
      </c>
      <c r="AA12" s="284" t="s">
        <v>81</v>
      </c>
      <c r="AB12" s="25"/>
      <c r="AC12" s="25"/>
      <c r="AD12" s="25"/>
      <c r="AE12" s="25"/>
    </row>
    <row r="13" spans="2:31" s="24" customFormat="1" ht="45.1" customHeight="1">
      <c r="B13" s="211">
        <v>5</v>
      </c>
      <c r="C13" s="211" t="s">
        <v>20</v>
      </c>
      <c r="D13" s="219" t="s">
        <v>21</v>
      </c>
      <c r="E13" s="50">
        <v>117000</v>
      </c>
      <c r="F13" s="150"/>
      <c r="G13" s="239">
        <v>10</v>
      </c>
      <c r="H13" s="243"/>
      <c r="I13" s="246">
        <v>5</v>
      </c>
      <c r="J13" s="246"/>
      <c r="K13" s="45">
        <f>G13+H13-I13-K14</f>
        <v>3</v>
      </c>
      <c r="L13" s="45">
        <f t="shared" si="0"/>
        <v>351000</v>
      </c>
      <c r="M13" s="109"/>
      <c r="N13" s="117"/>
      <c r="O13" s="262"/>
      <c r="P13" s="209">
        <v>0</v>
      </c>
      <c r="Q13" s="209"/>
      <c r="R13" s="160">
        <f>I13-P13</f>
        <v>5</v>
      </c>
      <c r="S13" s="160">
        <f t="shared" si="1"/>
        <v>585000</v>
      </c>
      <c r="T13" s="122"/>
      <c r="U13" s="120"/>
      <c r="V13" s="237">
        <v>15</v>
      </c>
      <c r="W13" s="207">
        <v>4</v>
      </c>
      <c r="X13" s="269"/>
      <c r="Y13" s="60">
        <f>P13+V13-W13-Y14</f>
        <v>10</v>
      </c>
      <c r="Z13" s="61">
        <f t="shared" si="2"/>
        <v>1170000</v>
      </c>
      <c r="AA13" s="55"/>
      <c r="AB13" s="25"/>
      <c r="AC13" s="25"/>
      <c r="AD13" s="25"/>
      <c r="AE13" s="25"/>
    </row>
    <row r="14" spans="2:31" s="24" customFormat="1" ht="45.1" customHeight="1">
      <c r="B14" s="212"/>
      <c r="C14" s="212"/>
      <c r="D14" s="220"/>
      <c r="E14" s="50">
        <v>147000</v>
      </c>
      <c r="F14" s="151"/>
      <c r="G14" s="240"/>
      <c r="H14" s="243"/>
      <c r="I14" s="246"/>
      <c r="J14" s="246"/>
      <c r="K14" s="45">
        <v>2</v>
      </c>
      <c r="L14" s="45">
        <f t="shared" si="0"/>
        <v>294000</v>
      </c>
      <c r="M14" s="168" t="s">
        <v>70</v>
      </c>
      <c r="N14" s="67"/>
      <c r="O14" s="263"/>
      <c r="P14" s="210"/>
      <c r="Q14" s="210"/>
      <c r="R14" s="160"/>
      <c r="S14" s="160">
        <f t="shared" si="1"/>
        <v>0</v>
      </c>
      <c r="T14" s="122"/>
      <c r="U14" s="120"/>
      <c r="V14" s="237"/>
      <c r="W14" s="208"/>
      <c r="X14" s="269"/>
      <c r="Y14" s="60">
        <v>1</v>
      </c>
      <c r="Z14" s="61">
        <f t="shared" si="2"/>
        <v>147000</v>
      </c>
      <c r="AA14" s="285" t="s">
        <v>71</v>
      </c>
      <c r="AB14" s="25"/>
      <c r="AC14" s="25"/>
      <c r="AD14" s="25"/>
      <c r="AE14" s="25"/>
    </row>
    <row r="15" spans="2:31" s="24" customFormat="1" ht="45.1" customHeight="1">
      <c r="B15" s="179">
        <v>6</v>
      </c>
      <c r="C15" s="179" t="s">
        <v>22</v>
      </c>
      <c r="D15" s="181" t="s">
        <v>23</v>
      </c>
      <c r="E15" s="74">
        <v>52800</v>
      </c>
      <c r="F15" s="151"/>
      <c r="G15" s="225">
        <v>20</v>
      </c>
      <c r="H15" s="195"/>
      <c r="I15" s="187">
        <v>18</v>
      </c>
      <c r="J15" s="187"/>
      <c r="K15" s="69">
        <v>1</v>
      </c>
      <c r="L15" s="69">
        <f>K15*E15</f>
        <v>52800</v>
      </c>
      <c r="M15" s="110"/>
      <c r="N15" s="67"/>
      <c r="O15" s="199"/>
      <c r="P15" s="197">
        <v>14</v>
      </c>
      <c r="Q15" s="197"/>
      <c r="R15" s="85"/>
      <c r="S15" s="86">
        <f t="shared" si="1"/>
        <v>0</v>
      </c>
      <c r="T15" s="123"/>
      <c r="U15" s="120"/>
      <c r="V15" s="225">
        <v>10</v>
      </c>
      <c r="W15" s="205">
        <v>21</v>
      </c>
      <c r="X15" s="205"/>
      <c r="Y15" s="87">
        <f>P15+V15-W15-Y16</f>
        <v>1</v>
      </c>
      <c r="Z15" s="88">
        <f t="shared" si="2"/>
        <v>52800</v>
      </c>
      <c r="AA15" s="79"/>
      <c r="AB15" s="25"/>
      <c r="AC15" s="25"/>
      <c r="AD15" s="25"/>
      <c r="AE15" s="25"/>
    </row>
    <row r="16" spans="2:31" s="24" customFormat="1" ht="45.1" customHeight="1">
      <c r="B16" s="180"/>
      <c r="C16" s="180"/>
      <c r="D16" s="182"/>
      <c r="E16" s="171">
        <v>66000</v>
      </c>
      <c r="F16" s="152"/>
      <c r="G16" s="226"/>
      <c r="H16" s="196"/>
      <c r="I16" s="188"/>
      <c r="J16" s="188"/>
      <c r="K16" s="68">
        <f>G15-I15-K15</f>
        <v>1</v>
      </c>
      <c r="L16" s="68">
        <f>E15*K16</f>
        <v>52800</v>
      </c>
      <c r="M16" s="108" t="s">
        <v>69</v>
      </c>
      <c r="N16" s="119"/>
      <c r="O16" s="200"/>
      <c r="P16" s="198"/>
      <c r="Q16" s="198"/>
      <c r="R16" s="80">
        <v>4</v>
      </c>
      <c r="S16" s="81">
        <f t="shared" si="1"/>
        <v>264000</v>
      </c>
      <c r="T16" s="124" t="s">
        <v>70</v>
      </c>
      <c r="U16" s="129"/>
      <c r="V16" s="226"/>
      <c r="W16" s="206"/>
      <c r="X16" s="206"/>
      <c r="Y16" s="82">
        <v>2</v>
      </c>
      <c r="Z16" s="83">
        <f>Y16*E15</f>
        <v>105600</v>
      </c>
      <c r="AA16" s="284" t="s">
        <v>84</v>
      </c>
      <c r="AB16" s="25"/>
      <c r="AC16" s="25"/>
      <c r="AD16" s="25"/>
      <c r="AE16" s="25"/>
    </row>
    <row r="17" spans="2:31" s="24" customFormat="1" ht="45.1" customHeight="1">
      <c r="B17" s="211">
        <v>7</v>
      </c>
      <c r="C17" s="211" t="s">
        <v>24</v>
      </c>
      <c r="D17" s="219" t="s">
        <v>25</v>
      </c>
      <c r="E17" s="50">
        <v>58400</v>
      </c>
      <c r="F17" s="151"/>
      <c r="G17" s="221">
        <v>20</v>
      </c>
      <c r="H17" s="191"/>
      <c r="I17" s="193">
        <v>19</v>
      </c>
      <c r="J17" s="193"/>
      <c r="K17" s="44"/>
      <c r="L17" s="44">
        <f>K17*E17</f>
        <v>0</v>
      </c>
      <c r="M17" s="106"/>
      <c r="N17" s="116"/>
      <c r="O17" s="189"/>
      <c r="P17" s="209">
        <v>18</v>
      </c>
      <c r="Q17" s="203"/>
      <c r="R17" s="145"/>
      <c r="S17" s="145"/>
      <c r="T17" s="122"/>
      <c r="U17" s="120"/>
      <c r="V17" s="207"/>
      <c r="W17" s="193">
        <v>15</v>
      </c>
      <c r="X17" s="193"/>
      <c r="Y17" s="57"/>
      <c r="Z17" s="58"/>
      <c r="AA17" s="51"/>
      <c r="AB17" s="25"/>
      <c r="AC17" s="25"/>
      <c r="AD17" s="25"/>
      <c r="AE17" s="25"/>
    </row>
    <row r="18" spans="2:31" s="24" customFormat="1" ht="45.1" customHeight="1">
      <c r="B18" s="212"/>
      <c r="C18" s="212"/>
      <c r="D18" s="220"/>
      <c r="E18" s="50">
        <v>73000</v>
      </c>
      <c r="F18" s="151"/>
      <c r="G18" s="222"/>
      <c r="H18" s="192"/>
      <c r="I18" s="194"/>
      <c r="J18" s="194"/>
      <c r="K18" s="44">
        <v>1</v>
      </c>
      <c r="L18" s="44">
        <f>E18*K18</f>
        <v>73000</v>
      </c>
      <c r="M18" s="105"/>
      <c r="N18" s="115"/>
      <c r="O18" s="190"/>
      <c r="P18" s="210"/>
      <c r="Q18" s="204"/>
      <c r="R18" s="54">
        <f>I17-P17</f>
        <v>1</v>
      </c>
      <c r="S18" s="56">
        <f>R18*E18</f>
        <v>73000</v>
      </c>
      <c r="T18" s="122" t="s">
        <v>68</v>
      </c>
      <c r="U18" s="120"/>
      <c r="V18" s="208"/>
      <c r="W18" s="194"/>
      <c r="X18" s="194"/>
      <c r="Y18" s="57">
        <f>P17-W17-Y17</f>
        <v>3</v>
      </c>
      <c r="Z18" s="58">
        <f>Y18*E17</f>
        <v>175200</v>
      </c>
      <c r="AA18" s="142" t="s">
        <v>71</v>
      </c>
      <c r="AB18" s="25"/>
      <c r="AC18" s="25"/>
      <c r="AD18" s="25"/>
      <c r="AE18" s="25"/>
    </row>
    <row r="19" spans="2:31" s="24" customFormat="1" ht="45.1" customHeight="1">
      <c r="B19" s="179">
        <v>8</v>
      </c>
      <c r="C19" s="179" t="s">
        <v>26</v>
      </c>
      <c r="D19" s="181" t="s">
        <v>27</v>
      </c>
      <c r="E19" s="74">
        <v>112800</v>
      </c>
      <c r="F19" s="151"/>
      <c r="G19" s="223">
        <v>2</v>
      </c>
      <c r="H19" s="195"/>
      <c r="I19" s="187">
        <v>2</v>
      </c>
      <c r="J19" s="187"/>
      <c r="K19" s="68"/>
      <c r="L19" s="68"/>
      <c r="M19" s="111"/>
      <c r="N19" s="115"/>
      <c r="O19" s="199"/>
      <c r="P19" s="197">
        <v>1</v>
      </c>
      <c r="Q19" s="197"/>
      <c r="R19" s="80"/>
      <c r="S19" s="81">
        <f>R19*E19</f>
        <v>0</v>
      </c>
      <c r="T19" s="123"/>
      <c r="U19" s="120"/>
      <c r="V19" s="205"/>
      <c r="W19" s="187">
        <v>1</v>
      </c>
      <c r="X19" s="187"/>
      <c r="Y19" s="82">
        <f>P19-W19</f>
        <v>0</v>
      </c>
      <c r="Z19" s="83"/>
      <c r="AA19" s="89"/>
      <c r="AB19" s="25"/>
      <c r="AC19" s="25"/>
      <c r="AD19" s="25"/>
      <c r="AE19" s="25"/>
    </row>
    <row r="20" spans="2:31" s="24" customFormat="1" ht="45.1" customHeight="1">
      <c r="B20" s="180"/>
      <c r="C20" s="180"/>
      <c r="D20" s="182"/>
      <c r="E20" s="74">
        <v>141000</v>
      </c>
      <c r="F20" s="151"/>
      <c r="G20" s="224"/>
      <c r="H20" s="196"/>
      <c r="I20" s="188"/>
      <c r="J20" s="188"/>
      <c r="K20" s="68">
        <f>G20+H20-I20-J20</f>
        <v>0</v>
      </c>
      <c r="L20" s="68">
        <f>E19*K20</f>
        <v>0</v>
      </c>
      <c r="M20" s="107"/>
      <c r="N20" s="116"/>
      <c r="O20" s="200"/>
      <c r="P20" s="198"/>
      <c r="Q20" s="198"/>
      <c r="R20" s="80">
        <v>1</v>
      </c>
      <c r="S20" s="81">
        <f>R20*E20</f>
        <v>141000</v>
      </c>
      <c r="T20" s="123"/>
      <c r="U20" s="120"/>
      <c r="V20" s="206"/>
      <c r="W20" s="188"/>
      <c r="X20" s="188"/>
      <c r="Y20" s="82">
        <f t="shared" ref="Y20" si="3">P20+V20-W20-X20</f>
        <v>0</v>
      </c>
      <c r="Z20" s="83">
        <f>Y20*E19</f>
        <v>0</v>
      </c>
      <c r="AA20" s="73"/>
      <c r="AB20" s="25"/>
      <c r="AC20" s="25"/>
      <c r="AD20" s="25"/>
      <c r="AE20" s="25"/>
    </row>
    <row r="21" spans="2:31" s="24" customFormat="1" ht="45.1" customHeight="1">
      <c r="B21" s="51">
        <v>9</v>
      </c>
      <c r="C21" s="51" t="s">
        <v>28</v>
      </c>
      <c r="D21" s="52" t="s">
        <v>29</v>
      </c>
      <c r="E21" s="50">
        <v>50400</v>
      </c>
      <c r="F21" s="151"/>
      <c r="G21" s="146">
        <v>5</v>
      </c>
      <c r="H21" s="53"/>
      <c r="I21" s="44">
        <f>5</f>
        <v>5</v>
      </c>
      <c r="J21" s="44"/>
      <c r="K21" s="44">
        <f t="shared" ref="K21:K22" si="4">G21+H21-I21-J21</f>
        <v>0</v>
      </c>
      <c r="L21" s="44">
        <f t="shared" si="0"/>
        <v>0</v>
      </c>
      <c r="M21" s="106"/>
      <c r="N21" s="116"/>
      <c r="O21" s="101"/>
      <c r="P21" s="54">
        <v>5</v>
      </c>
      <c r="Q21" s="55"/>
      <c r="R21" s="54">
        <f>I21+O21-P21-Q21</f>
        <v>0</v>
      </c>
      <c r="S21" s="56">
        <f>R21*E21</f>
        <v>0</v>
      </c>
      <c r="T21" s="122"/>
      <c r="U21" s="120"/>
      <c r="V21" s="126"/>
      <c r="W21" s="44">
        <v>5</v>
      </c>
      <c r="X21" s="44"/>
      <c r="Y21" s="57"/>
      <c r="Z21" s="58">
        <f>Y21*E21</f>
        <v>0</v>
      </c>
      <c r="AA21" s="51"/>
      <c r="AB21" s="25"/>
      <c r="AC21" s="25"/>
      <c r="AD21" s="25"/>
      <c r="AE21" s="25"/>
    </row>
    <row r="22" spans="2:31" s="24" customFormat="1" ht="45.1" customHeight="1">
      <c r="B22" s="179">
        <v>10</v>
      </c>
      <c r="C22" s="179" t="s">
        <v>30</v>
      </c>
      <c r="D22" s="181" t="s">
        <v>31</v>
      </c>
      <c r="E22" s="74">
        <v>69750</v>
      </c>
      <c r="F22" s="151"/>
      <c r="G22" s="223">
        <v>10</v>
      </c>
      <c r="H22" s="195"/>
      <c r="I22" s="187">
        <v>9</v>
      </c>
      <c r="J22" s="187"/>
      <c r="K22" s="68">
        <f t="shared" si="4"/>
        <v>1</v>
      </c>
      <c r="L22" s="68">
        <f t="shared" si="0"/>
        <v>69750</v>
      </c>
      <c r="M22" s="107"/>
      <c r="N22" s="116"/>
      <c r="O22" s="199"/>
      <c r="P22" s="197">
        <v>9</v>
      </c>
      <c r="Q22" s="197"/>
      <c r="R22" s="80">
        <f>I22-P22</f>
        <v>0</v>
      </c>
      <c r="S22" s="81">
        <f>R22*E22</f>
        <v>0</v>
      </c>
      <c r="T22" s="123"/>
      <c r="U22" s="120"/>
      <c r="V22" s="205"/>
      <c r="W22" s="187">
        <v>8</v>
      </c>
      <c r="X22" s="187"/>
      <c r="Y22" s="82">
        <f>P22-W22</f>
        <v>1</v>
      </c>
      <c r="Z22" s="83">
        <f>Y22*E22</f>
        <v>69750</v>
      </c>
      <c r="AA22" s="89"/>
      <c r="AB22" s="25"/>
      <c r="AC22" s="25"/>
      <c r="AD22" s="25"/>
      <c r="AE22" s="25"/>
    </row>
    <row r="23" spans="2:31" s="24" customFormat="1" ht="45.1" customHeight="1">
      <c r="B23" s="180"/>
      <c r="C23" s="180"/>
      <c r="D23" s="182"/>
      <c r="E23" s="74">
        <v>93000</v>
      </c>
      <c r="F23" s="151"/>
      <c r="G23" s="224"/>
      <c r="H23" s="196"/>
      <c r="I23" s="188"/>
      <c r="J23" s="188"/>
      <c r="K23" s="68"/>
      <c r="L23" s="68"/>
      <c r="M23" s="107"/>
      <c r="N23" s="116"/>
      <c r="O23" s="200"/>
      <c r="P23" s="198"/>
      <c r="Q23" s="198"/>
      <c r="R23" s="80"/>
      <c r="S23" s="81"/>
      <c r="T23" s="123"/>
      <c r="U23" s="120"/>
      <c r="V23" s="206"/>
      <c r="W23" s="188"/>
      <c r="X23" s="188"/>
      <c r="Y23" s="82"/>
      <c r="Z23" s="83"/>
      <c r="AA23" s="89"/>
      <c r="AB23" s="25"/>
      <c r="AC23" s="25"/>
      <c r="AD23" s="25"/>
      <c r="AE23" s="25"/>
    </row>
    <row r="24" spans="2:31" s="24" customFormat="1" ht="45.1" customHeight="1">
      <c r="B24" s="211">
        <v>11</v>
      </c>
      <c r="C24" s="211" t="s">
        <v>32</v>
      </c>
      <c r="D24" s="219" t="s">
        <v>33</v>
      </c>
      <c r="E24" s="50">
        <v>73500</v>
      </c>
      <c r="F24" s="151"/>
      <c r="G24" s="221">
        <v>10</v>
      </c>
      <c r="H24" s="191"/>
      <c r="I24" s="193">
        <v>6</v>
      </c>
      <c r="J24" s="193"/>
      <c r="K24" s="44">
        <f>G24-I24-K25</f>
        <v>0</v>
      </c>
      <c r="L24" s="44">
        <f>E24*K24</f>
        <v>0</v>
      </c>
      <c r="M24" s="106"/>
      <c r="N24" s="116"/>
      <c r="O24" s="189"/>
      <c r="P24" s="209">
        <v>5</v>
      </c>
      <c r="Q24" s="209"/>
      <c r="R24" s="54">
        <v>1</v>
      </c>
      <c r="S24" s="56">
        <f>R24*E24</f>
        <v>73500</v>
      </c>
      <c r="T24" s="122"/>
      <c r="U24" s="120"/>
      <c r="V24" s="207"/>
      <c r="W24" s="193">
        <v>4</v>
      </c>
      <c r="X24" s="193"/>
      <c r="Y24" s="57"/>
      <c r="Z24" s="58"/>
      <c r="AA24" s="46"/>
      <c r="AB24" s="25"/>
      <c r="AC24" s="25"/>
      <c r="AD24" s="25"/>
      <c r="AE24" s="25"/>
    </row>
    <row r="25" spans="2:31" ht="45.1" customHeight="1">
      <c r="B25" s="212"/>
      <c r="C25" s="212"/>
      <c r="D25" s="220"/>
      <c r="E25" s="172">
        <v>98000</v>
      </c>
      <c r="F25" s="153"/>
      <c r="G25" s="222"/>
      <c r="H25" s="192"/>
      <c r="I25" s="194"/>
      <c r="J25" s="194"/>
      <c r="K25" s="44">
        <v>4</v>
      </c>
      <c r="L25" s="44">
        <f>K25*E25</f>
        <v>392000</v>
      </c>
      <c r="M25" s="175" t="s">
        <v>83</v>
      </c>
      <c r="N25" s="118"/>
      <c r="O25" s="190"/>
      <c r="P25" s="210"/>
      <c r="Q25" s="210"/>
      <c r="R25" s="160">
        <f>I24-P24-R24</f>
        <v>0</v>
      </c>
      <c r="S25" s="162">
        <f>R25*E25</f>
        <v>0</v>
      </c>
      <c r="T25" s="169" t="s">
        <v>69</v>
      </c>
      <c r="U25" s="120"/>
      <c r="V25" s="208"/>
      <c r="W25" s="194"/>
      <c r="X25" s="194"/>
      <c r="Y25" s="57">
        <f>P24+V25-W24-X25</f>
        <v>1</v>
      </c>
      <c r="Z25" s="58">
        <f>Y25*E24</f>
        <v>73500</v>
      </c>
      <c r="AA25" s="46"/>
      <c r="AB25" s="25"/>
      <c r="AD25" s="25"/>
    </row>
    <row r="26" spans="2:31" ht="45.1" customHeight="1">
      <c r="B26" s="179">
        <v>12</v>
      </c>
      <c r="C26" s="179" t="s">
        <v>34</v>
      </c>
      <c r="D26" s="181" t="s">
        <v>35</v>
      </c>
      <c r="E26" s="74">
        <v>52400</v>
      </c>
      <c r="F26" s="153"/>
      <c r="G26" s="183">
        <v>10</v>
      </c>
      <c r="H26" s="185">
        <v>79</v>
      </c>
      <c r="I26" s="183">
        <v>76</v>
      </c>
      <c r="J26" s="183">
        <v>13</v>
      </c>
      <c r="K26" s="187">
        <f>G26+H26-I26-J26</f>
        <v>0</v>
      </c>
      <c r="L26" s="187"/>
      <c r="M26" s="176"/>
      <c r="N26" s="118"/>
      <c r="O26" s="199"/>
      <c r="P26" s="197">
        <v>65</v>
      </c>
      <c r="Q26" s="197">
        <v>11</v>
      </c>
      <c r="R26" s="163">
        <f>I26-P26-Q26</f>
        <v>0</v>
      </c>
      <c r="S26" s="164"/>
      <c r="T26" s="124"/>
      <c r="U26" s="120"/>
      <c r="V26" s="205"/>
      <c r="W26" s="183">
        <v>51</v>
      </c>
      <c r="X26" s="165">
        <v>12</v>
      </c>
      <c r="Y26" s="82">
        <f>P26-W26-X26-X27-Y27</f>
        <v>0</v>
      </c>
      <c r="Z26" s="83">
        <f>Y26*E26</f>
        <v>0</v>
      </c>
      <c r="AA26" s="174" t="s">
        <v>82</v>
      </c>
      <c r="AB26" s="25"/>
      <c r="AD26" s="25"/>
    </row>
    <row r="27" spans="2:31" ht="45.1" customHeight="1">
      <c r="B27" s="180"/>
      <c r="C27" s="180"/>
      <c r="D27" s="182"/>
      <c r="E27" s="74">
        <v>66000</v>
      </c>
      <c r="F27" s="151"/>
      <c r="G27" s="184"/>
      <c r="H27" s="186"/>
      <c r="I27" s="184"/>
      <c r="J27" s="184"/>
      <c r="K27" s="188"/>
      <c r="L27" s="188"/>
      <c r="M27" s="167"/>
      <c r="N27" s="67"/>
      <c r="O27" s="200"/>
      <c r="P27" s="198"/>
      <c r="Q27" s="198"/>
      <c r="R27" s="85"/>
      <c r="S27" s="81">
        <f>R26*E26</f>
        <v>0</v>
      </c>
      <c r="T27" s="123"/>
      <c r="U27" s="120"/>
      <c r="V27" s="206"/>
      <c r="W27" s="184"/>
      <c r="X27" s="165">
        <v>1</v>
      </c>
      <c r="Y27" s="90">
        <v>1</v>
      </c>
      <c r="Z27" s="70">
        <f>Y27*E27</f>
        <v>66000</v>
      </c>
      <c r="AA27" s="84"/>
      <c r="AB27" s="25"/>
      <c r="AD27" s="25"/>
      <c r="AE27" s="24"/>
    </row>
    <row r="28" spans="2:31" ht="53.85" customHeight="1">
      <c r="B28" s="211">
        <v>13</v>
      </c>
      <c r="C28" s="211" t="s">
        <v>36</v>
      </c>
      <c r="D28" s="219" t="s">
        <v>37</v>
      </c>
      <c r="E28" s="50">
        <v>53200</v>
      </c>
      <c r="F28" s="151"/>
      <c r="G28" s="217"/>
      <c r="H28" s="244">
        <v>12</v>
      </c>
      <c r="I28" s="177">
        <v>11</v>
      </c>
      <c r="J28" s="177">
        <v>1</v>
      </c>
      <c r="K28" s="44"/>
      <c r="L28" s="45">
        <f t="shared" si="0"/>
        <v>0</v>
      </c>
      <c r="M28" s="189" t="s">
        <v>75</v>
      </c>
      <c r="N28" s="115"/>
      <c r="O28" s="262"/>
      <c r="P28" s="209">
        <v>7</v>
      </c>
      <c r="Q28" s="209">
        <v>4</v>
      </c>
      <c r="R28" s="54">
        <f>I28-P28-Q28</f>
        <v>0</v>
      </c>
      <c r="S28" s="56">
        <f>R28*E28</f>
        <v>0</v>
      </c>
      <c r="T28" s="122" t="s">
        <v>75</v>
      </c>
      <c r="U28" s="120"/>
      <c r="V28" s="267"/>
      <c r="W28" s="177">
        <v>0</v>
      </c>
      <c r="X28" s="62">
        <f>P28-X29-Y29</f>
        <v>3</v>
      </c>
      <c r="Y28" s="57"/>
      <c r="Z28" s="58">
        <f>Y28*E28</f>
        <v>0</v>
      </c>
      <c r="AA28" s="170" t="s">
        <v>80</v>
      </c>
      <c r="AB28" s="25"/>
      <c r="AD28" s="25"/>
      <c r="AE28" s="24"/>
    </row>
    <row r="29" spans="2:31" ht="45.1" customHeight="1">
      <c r="B29" s="212"/>
      <c r="C29" s="212"/>
      <c r="D29" s="220"/>
      <c r="E29" s="50">
        <v>66000</v>
      </c>
      <c r="F29" s="151"/>
      <c r="G29" s="218"/>
      <c r="H29" s="245"/>
      <c r="I29" s="178"/>
      <c r="J29" s="178"/>
      <c r="K29" s="45">
        <f>G28+H28-I28-J28-J29</f>
        <v>0</v>
      </c>
      <c r="L29" s="45">
        <f>K29*E29</f>
        <v>0</v>
      </c>
      <c r="M29" s="190"/>
      <c r="N29" s="67"/>
      <c r="O29" s="263"/>
      <c r="P29" s="210"/>
      <c r="Q29" s="210"/>
      <c r="R29" s="54"/>
      <c r="S29" s="56"/>
      <c r="T29" s="122" t="s">
        <v>76</v>
      </c>
      <c r="U29" s="120"/>
      <c r="V29" s="268"/>
      <c r="W29" s="178"/>
      <c r="X29" s="62">
        <v>2</v>
      </c>
      <c r="Y29" s="57">
        <v>2</v>
      </c>
      <c r="Z29" s="58">
        <f>Y29*E29</f>
        <v>132000</v>
      </c>
      <c r="AA29" s="63"/>
      <c r="AB29" s="41"/>
      <c r="AD29" s="25"/>
      <c r="AE29" s="24"/>
    </row>
    <row r="30" spans="2:31" ht="45.1" customHeight="1">
      <c r="B30" s="76">
        <v>14</v>
      </c>
      <c r="C30" s="91" t="s">
        <v>66</v>
      </c>
      <c r="D30" s="92" t="s">
        <v>67</v>
      </c>
      <c r="E30" s="74">
        <v>12000</v>
      </c>
      <c r="F30" s="151"/>
      <c r="G30" s="147"/>
      <c r="H30" s="75"/>
      <c r="I30" s="93"/>
      <c r="J30" s="94"/>
      <c r="K30" s="95"/>
      <c r="L30" s="95"/>
      <c r="M30" s="112"/>
      <c r="N30" s="67"/>
      <c r="O30" s="77">
        <v>15</v>
      </c>
      <c r="P30" s="80">
        <v>15</v>
      </c>
      <c r="Q30" s="78"/>
      <c r="R30" s="78">
        <f>O30-P30</f>
        <v>0</v>
      </c>
      <c r="S30" s="96"/>
      <c r="T30" s="123"/>
      <c r="U30" s="120"/>
      <c r="V30" s="127"/>
      <c r="W30" s="97">
        <v>15</v>
      </c>
      <c r="X30" s="97"/>
      <c r="Y30" s="98">
        <f>P30-W30</f>
        <v>0</v>
      </c>
      <c r="Z30" s="99"/>
      <c r="AA30" s="100"/>
      <c r="AB30" s="41"/>
      <c r="AD30" s="25"/>
      <c r="AE30" s="24"/>
    </row>
    <row r="31" spans="2:31" ht="45.1" customHeight="1">
      <c r="B31" s="211">
        <v>15</v>
      </c>
      <c r="C31" s="213"/>
      <c r="D31" s="215" t="s">
        <v>64</v>
      </c>
      <c r="E31" s="50">
        <v>112000</v>
      </c>
      <c r="F31" s="151"/>
      <c r="G31" s="217">
        <v>24</v>
      </c>
      <c r="H31" s="211"/>
      <c r="I31" s="177">
        <v>24</v>
      </c>
      <c r="J31" s="177"/>
      <c r="K31" s="45">
        <f>G31-I31</f>
        <v>0</v>
      </c>
      <c r="L31" s="64">
        <f>K31*E31</f>
        <v>0</v>
      </c>
      <c r="M31" s="113"/>
      <c r="N31" s="67"/>
      <c r="O31" s="102"/>
      <c r="P31" s="209">
        <v>15</v>
      </c>
      <c r="Q31" s="209"/>
      <c r="R31" s="59">
        <v>6</v>
      </c>
      <c r="S31" s="65">
        <f>R31*E31</f>
        <v>672000</v>
      </c>
      <c r="T31" s="122"/>
      <c r="U31" s="120"/>
      <c r="V31" s="211"/>
      <c r="W31" s="177">
        <v>3</v>
      </c>
      <c r="X31" s="177"/>
      <c r="Y31" s="57">
        <f>P31-W31-Y32</f>
        <v>9</v>
      </c>
      <c r="Z31" s="58">
        <f>Y31*E31</f>
        <v>1008000</v>
      </c>
      <c r="AA31" s="63"/>
      <c r="AB31" s="41"/>
      <c r="AD31" s="25"/>
      <c r="AE31" s="24"/>
    </row>
    <row r="32" spans="2:31" ht="45.1" customHeight="1">
      <c r="B32" s="212"/>
      <c r="C32" s="214"/>
      <c r="D32" s="216"/>
      <c r="E32" s="50">
        <v>140000</v>
      </c>
      <c r="F32" s="151"/>
      <c r="G32" s="218"/>
      <c r="H32" s="212"/>
      <c r="I32" s="178"/>
      <c r="J32" s="178"/>
      <c r="K32" s="52"/>
      <c r="L32" s="64"/>
      <c r="M32" s="113"/>
      <c r="N32" s="67"/>
      <c r="O32" s="102"/>
      <c r="P32" s="210"/>
      <c r="Q32" s="210"/>
      <c r="R32" s="59">
        <v>3</v>
      </c>
      <c r="S32" s="65">
        <f>R32*E32</f>
        <v>420000</v>
      </c>
      <c r="T32" s="169" t="s">
        <v>77</v>
      </c>
      <c r="U32" s="120"/>
      <c r="V32" s="212"/>
      <c r="W32" s="178"/>
      <c r="X32" s="178"/>
      <c r="Y32" s="143">
        <v>3</v>
      </c>
      <c r="Z32" s="144">
        <f>Y32*E32</f>
        <v>420000</v>
      </c>
      <c r="AA32" s="159" t="s">
        <v>74</v>
      </c>
      <c r="AB32" s="41"/>
      <c r="AD32" s="25"/>
      <c r="AE32" s="24"/>
    </row>
    <row r="33" spans="2:30" ht="41.95" customHeight="1">
      <c r="B33" s="234" t="s">
        <v>38</v>
      </c>
      <c r="C33" s="235"/>
      <c r="D33" s="235"/>
      <c r="E33" s="235"/>
      <c r="F33" s="154"/>
      <c r="G33" s="148"/>
      <c r="H33" s="157"/>
      <c r="I33" s="133"/>
      <c r="J33" s="133"/>
      <c r="K33" s="134">
        <f>SUM(K6:K32)</f>
        <v>22</v>
      </c>
      <c r="L33" s="133">
        <f>SUM(L6:L32)</f>
        <v>2307750</v>
      </c>
      <c r="M33" s="135"/>
      <c r="N33" s="118"/>
      <c r="O33" s="136"/>
      <c r="P33" s="137"/>
      <c r="Q33" s="138"/>
      <c r="R33" s="138">
        <f>SUM(R6:R32)</f>
        <v>35</v>
      </c>
      <c r="S33" s="139">
        <f>SUM(S6:S32)</f>
        <v>3741100</v>
      </c>
      <c r="T33" s="158"/>
      <c r="U33" s="120"/>
      <c r="V33" s="140"/>
      <c r="W33" s="132"/>
      <c r="X33" s="133"/>
      <c r="Y33" s="286">
        <f>SUM(Y6:Y32)</f>
        <v>48</v>
      </c>
      <c r="Z33" s="141">
        <f>SUM(Z6:Z32)</f>
        <v>4835650</v>
      </c>
      <c r="AA33" s="66"/>
      <c r="AB33" s="25"/>
      <c r="AD33" s="25"/>
    </row>
    <row r="34" spans="2:30" ht="54.95" customHeight="1">
      <c r="B34" s="247" t="s">
        <v>39</v>
      </c>
      <c r="C34" s="247"/>
      <c r="D34" s="247"/>
      <c r="E34" s="247"/>
      <c r="F34" s="247"/>
      <c r="G34" s="247"/>
      <c r="H34" s="247"/>
      <c r="I34" s="247"/>
      <c r="J34" s="247"/>
      <c r="K34" s="247"/>
      <c r="L34" s="247"/>
      <c r="M34" s="247"/>
      <c r="N34" s="247"/>
      <c r="O34" s="247"/>
      <c r="P34" s="247"/>
      <c r="Q34" s="247"/>
      <c r="R34" s="247"/>
      <c r="S34" s="247"/>
      <c r="T34" s="248"/>
      <c r="U34" s="130"/>
      <c r="V34" s="249">
        <f>L33+S33+Z33</f>
        <v>10884500</v>
      </c>
      <c r="W34" s="250"/>
      <c r="X34" s="250"/>
      <c r="Y34" s="250"/>
      <c r="Z34" s="250"/>
      <c r="AA34" s="250"/>
      <c r="AB34" s="25"/>
      <c r="AD34" s="25"/>
    </row>
    <row r="35" spans="2:30">
      <c r="E35" s="155"/>
      <c r="F35" s="155"/>
      <c r="G35" s="156"/>
    </row>
    <row r="36" spans="2:30">
      <c r="E36" s="155"/>
      <c r="F36" s="155"/>
      <c r="G36" s="156"/>
    </row>
    <row r="37" spans="2:30">
      <c r="E37" s="155"/>
      <c r="F37" s="155"/>
      <c r="G37" s="156"/>
      <c r="S37" s="41"/>
    </row>
    <row r="38" spans="2:30">
      <c r="E38" s="155"/>
      <c r="F38" s="155"/>
      <c r="G38" s="156"/>
    </row>
    <row r="39" spans="2:30">
      <c r="E39" s="155"/>
      <c r="F39" s="155"/>
      <c r="G39" s="156"/>
      <c r="R39" s="38"/>
    </row>
    <row r="40" spans="2:30">
      <c r="E40" s="155"/>
      <c r="F40" s="155"/>
      <c r="G40" s="156"/>
    </row>
    <row r="41" spans="2:30">
      <c r="E41" s="155"/>
      <c r="F41" s="155"/>
      <c r="G41" s="156"/>
    </row>
    <row r="42" spans="2:30">
      <c r="E42" s="155"/>
      <c r="F42" s="155"/>
      <c r="G42" s="156"/>
    </row>
    <row r="43" spans="2:30">
      <c r="E43" s="155"/>
      <c r="F43" s="155"/>
      <c r="G43" s="156"/>
    </row>
    <row r="44" spans="2:30">
      <c r="E44" s="155"/>
      <c r="F44" s="155"/>
      <c r="G44" s="156"/>
    </row>
    <row r="45" spans="2:30">
      <c r="E45" s="155"/>
      <c r="F45" s="155"/>
      <c r="G45" s="156"/>
    </row>
    <row r="46" spans="2:30">
      <c r="E46" s="155"/>
      <c r="F46" s="155"/>
      <c r="G46" s="156"/>
    </row>
    <row r="47" spans="2:30">
      <c r="E47" s="155"/>
      <c r="F47" s="155"/>
      <c r="G47" s="156"/>
    </row>
    <row r="48" spans="2:30">
      <c r="E48" s="155"/>
      <c r="F48" s="155"/>
      <c r="G48" s="156"/>
    </row>
    <row r="49" spans="5:7">
      <c r="E49" s="155"/>
      <c r="F49" s="155"/>
      <c r="G49" s="156"/>
    </row>
    <row r="50" spans="5:7">
      <c r="E50" s="155"/>
      <c r="F50" s="155"/>
      <c r="G50" s="156"/>
    </row>
    <row r="51" spans="5:7">
      <c r="E51" s="155"/>
      <c r="F51" s="155"/>
      <c r="G51" s="156"/>
    </row>
    <row r="52" spans="5:7">
      <c r="E52" s="155"/>
      <c r="F52" s="155"/>
      <c r="G52" s="156"/>
    </row>
    <row r="53" spans="5:7">
      <c r="E53" s="155"/>
      <c r="F53" s="155"/>
      <c r="G53" s="156"/>
    </row>
    <row r="54" spans="5:7">
      <c r="E54" s="155"/>
      <c r="F54" s="155"/>
      <c r="G54" s="156"/>
    </row>
    <row r="55" spans="5:7">
      <c r="E55" s="155"/>
      <c r="F55" s="155"/>
      <c r="G55" s="156"/>
    </row>
    <row r="56" spans="5:7">
      <c r="E56" s="155"/>
      <c r="F56" s="155"/>
      <c r="G56" s="156"/>
    </row>
    <row r="57" spans="5:7">
      <c r="E57" s="155"/>
      <c r="F57" s="155"/>
      <c r="G57" s="156"/>
    </row>
    <row r="58" spans="5:7">
      <c r="E58" s="155"/>
      <c r="F58" s="155"/>
      <c r="G58" s="156"/>
    </row>
    <row r="59" spans="5:7">
      <c r="E59" s="155"/>
      <c r="F59" s="155"/>
      <c r="G59" s="156"/>
    </row>
    <row r="60" spans="5:7">
      <c r="E60" s="155"/>
      <c r="F60" s="155"/>
      <c r="G60" s="156"/>
    </row>
    <row r="61" spans="5:7">
      <c r="E61" s="155"/>
      <c r="F61" s="155"/>
      <c r="G61" s="156"/>
    </row>
    <row r="62" spans="5:7">
      <c r="E62" s="155"/>
      <c r="F62" s="155"/>
      <c r="G62" s="156"/>
    </row>
    <row r="63" spans="5:7">
      <c r="E63" s="155"/>
      <c r="F63" s="155"/>
      <c r="G63" s="156"/>
    </row>
    <row r="64" spans="5:7">
      <c r="E64" s="155"/>
      <c r="F64" s="155"/>
      <c r="G64" s="156"/>
    </row>
    <row r="65" spans="5:7">
      <c r="E65" s="155"/>
      <c r="F65" s="155"/>
      <c r="G65" s="156"/>
    </row>
    <row r="66" spans="5:7">
      <c r="E66" s="155"/>
      <c r="F66" s="155"/>
      <c r="G66" s="156"/>
    </row>
    <row r="67" spans="5:7">
      <c r="E67" s="155"/>
      <c r="F67" s="155"/>
      <c r="G67" s="156"/>
    </row>
    <row r="68" spans="5:7">
      <c r="E68" s="155"/>
      <c r="F68" s="155"/>
      <c r="G68" s="156"/>
    </row>
    <row r="69" spans="5:7">
      <c r="E69" s="155"/>
      <c r="F69" s="155"/>
      <c r="G69" s="156"/>
    </row>
    <row r="70" spans="5:7">
      <c r="E70" s="155"/>
      <c r="F70" s="155"/>
      <c r="G70" s="156"/>
    </row>
    <row r="71" spans="5:7">
      <c r="E71" s="155"/>
      <c r="F71" s="155"/>
      <c r="G71" s="156"/>
    </row>
    <row r="72" spans="5:7">
      <c r="E72" s="155"/>
      <c r="F72" s="155"/>
      <c r="G72" s="156"/>
    </row>
    <row r="73" spans="5:7">
      <c r="E73" s="155"/>
      <c r="F73" s="155"/>
      <c r="G73" s="156"/>
    </row>
    <row r="74" spans="5:7">
      <c r="E74" s="155"/>
      <c r="F74" s="155"/>
      <c r="G74" s="156"/>
    </row>
    <row r="75" spans="5:7">
      <c r="E75" s="155"/>
      <c r="F75" s="155"/>
      <c r="G75" s="156"/>
    </row>
    <row r="76" spans="5:7">
      <c r="E76" s="155"/>
      <c r="F76" s="155"/>
      <c r="G76" s="156"/>
    </row>
    <row r="77" spans="5:7">
      <c r="E77" s="155"/>
      <c r="F77" s="155"/>
      <c r="G77" s="156"/>
    </row>
    <row r="78" spans="5:7">
      <c r="E78" s="155"/>
      <c r="F78" s="155"/>
      <c r="G78" s="156"/>
    </row>
    <row r="79" spans="5:7">
      <c r="E79" s="155"/>
      <c r="F79" s="155"/>
      <c r="G79" s="156"/>
    </row>
    <row r="80" spans="5:7">
      <c r="E80" s="155"/>
      <c r="F80" s="155"/>
      <c r="G80" s="156"/>
    </row>
    <row r="81" spans="5:7">
      <c r="E81" s="155"/>
      <c r="F81" s="155"/>
      <c r="G81" s="156"/>
    </row>
    <row r="82" spans="5:7">
      <c r="E82" s="155"/>
      <c r="F82" s="155"/>
      <c r="G82" s="156"/>
    </row>
    <row r="83" spans="5:7">
      <c r="E83" s="155"/>
      <c r="F83" s="155"/>
      <c r="G83" s="156"/>
    </row>
    <row r="84" spans="5:7">
      <c r="E84" s="155"/>
      <c r="F84" s="155"/>
      <c r="G84" s="156"/>
    </row>
    <row r="85" spans="5:7">
      <c r="E85" s="155"/>
      <c r="F85" s="155"/>
      <c r="G85" s="156"/>
    </row>
    <row r="86" spans="5:7">
      <c r="E86" s="155"/>
      <c r="F86" s="155"/>
      <c r="G86" s="156"/>
    </row>
    <row r="87" spans="5:7">
      <c r="E87" s="155"/>
      <c r="F87" s="155"/>
      <c r="G87" s="156"/>
    </row>
    <row r="88" spans="5:7">
      <c r="E88" s="155"/>
      <c r="F88" s="155"/>
      <c r="G88" s="156"/>
    </row>
    <row r="89" spans="5:7">
      <c r="E89" s="155"/>
      <c r="F89" s="155"/>
      <c r="G89" s="156"/>
    </row>
    <row r="90" spans="5:7">
      <c r="E90" s="155"/>
      <c r="F90" s="155"/>
      <c r="G90" s="156"/>
    </row>
    <row r="91" spans="5:7">
      <c r="E91" s="155"/>
      <c r="F91" s="155"/>
      <c r="G91" s="156"/>
    </row>
    <row r="92" spans="5:7">
      <c r="E92" s="155"/>
      <c r="F92" s="155"/>
      <c r="G92" s="156"/>
    </row>
    <row r="93" spans="5:7">
      <c r="E93" s="155"/>
      <c r="F93" s="155"/>
      <c r="G93" s="156"/>
    </row>
    <row r="94" spans="5:7">
      <c r="E94" s="155"/>
      <c r="F94" s="155"/>
      <c r="G94" s="156"/>
    </row>
    <row r="95" spans="5:7">
      <c r="E95" s="155"/>
      <c r="F95" s="155"/>
      <c r="G95" s="156"/>
    </row>
    <row r="96" spans="5:7">
      <c r="E96" s="155"/>
      <c r="F96" s="155"/>
      <c r="G96" s="156"/>
    </row>
    <row r="97" spans="5:7">
      <c r="E97" s="155"/>
      <c r="F97" s="155"/>
      <c r="G97" s="156"/>
    </row>
    <row r="98" spans="5:7">
      <c r="E98" s="155"/>
      <c r="F98" s="155"/>
      <c r="G98" s="156"/>
    </row>
    <row r="99" spans="5:7">
      <c r="E99" s="155"/>
      <c r="F99" s="155"/>
      <c r="G99" s="156"/>
    </row>
    <row r="100" spans="5:7">
      <c r="E100" s="155"/>
      <c r="F100" s="155"/>
      <c r="G100" s="156"/>
    </row>
    <row r="101" spans="5:7">
      <c r="E101" s="155"/>
      <c r="F101" s="155"/>
      <c r="G101" s="156"/>
    </row>
    <row r="102" spans="5:7">
      <c r="E102" s="155"/>
      <c r="F102" s="155"/>
      <c r="G102" s="156"/>
    </row>
    <row r="103" spans="5:7">
      <c r="E103" s="155"/>
      <c r="F103" s="155"/>
      <c r="G103" s="156"/>
    </row>
    <row r="104" spans="5:7">
      <c r="E104" s="155"/>
      <c r="F104" s="155"/>
      <c r="G104" s="156"/>
    </row>
    <row r="105" spans="5:7">
      <c r="E105" s="155"/>
      <c r="F105" s="155"/>
      <c r="G105" s="156"/>
    </row>
    <row r="106" spans="5:7">
      <c r="E106" s="155"/>
      <c r="F106" s="155"/>
      <c r="G106" s="156"/>
    </row>
    <row r="107" spans="5:7">
      <c r="E107" s="155"/>
      <c r="F107" s="155"/>
      <c r="G107" s="156"/>
    </row>
    <row r="108" spans="5:7">
      <c r="E108" s="155"/>
      <c r="F108" s="155"/>
      <c r="G108" s="156"/>
    </row>
    <row r="109" spans="5:7">
      <c r="E109" s="155"/>
      <c r="F109" s="155"/>
      <c r="G109" s="156"/>
    </row>
    <row r="110" spans="5:7">
      <c r="E110" s="155"/>
      <c r="F110" s="155"/>
      <c r="G110" s="156"/>
    </row>
    <row r="111" spans="5:7">
      <c r="E111" s="155"/>
      <c r="F111" s="155"/>
      <c r="G111" s="156"/>
    </row>
    <row r="112" spans="5:7">
      <c r="E112" s="155"/>
      <c r="F112" s="155"/>
      <c r="G112" s="156"/>
    </row>
    <row r="113" spans="5:7">
      <c r="E113" s="155"/>
      <c r="F113" s="155"/>
      <c r="G113" s="156"/>
    </row>
    <row r="114" spans="5:7">
      <c r="E114" s="155"/>
      <c r="F114" s="155"/>
      <c r="G114" s="156"/>
    </row>
    <row r="115" spans="5:7">
      <c r="E115" s="155"/>
      <c r="F115" s="155"/>
      <c r="G115" s="156"/>
    </row>
    <row r="116" spans="5:7">
      <c r="E116" s="155"/>
      <c r="F116" s="155"/>
      <c r="G116" s="156"/>
    </row>
    <row r="117" spans="5:7">
      <c r="E117" s="155"/>
      <c r="F117" s="155"/>
      <c r="G117" s="156"/>
    </row>
    <row r="118" spans="5:7">
      <c r="E118" s="155"/>
      <c r="F118" s="155"/>
      <c r="G118" s="156"/>
    </row>
    <row r="119" spans="5:7">
      <c r="E119" s="155"/>
      <c r="F119" s="155"/>
      <c r="G119" s="156"/>
    </row>
    <row r="120" spans="5:7">
      <c r="E120" s="155"/>
      <c r="F120" s="155"/>
      <c r="G120" s="156"/>
    </row>
    <row r="121" spans="5:7">
      <c r="E121" s="155"/>
      <c r="F121" s="155"/>
      <c r="G121" s="156"/>
    </row>
    <row r="122" spans="5:7">
      <c r="E122" s="155"/>
      <c r="F122" s="155"/>
      <c r="G122" s="156"/>
    </row>
    <row r="123" spans="5:7">
      <c r="E123" s="155"/>
      <c r="F123" s="155"/>
      <c r="G123" s="156"/>
    </row>
    <row r="124" spans="5:7">
      <c r="E124" s="155"/>
      <c r="F124" s="155"/>
      <c r="G124" s="156"/>
    </row>
    <row r="125" spans="5:7">
      <c r="E125" s="155"/>
      <c r="F125" s="155"/>
      <c r="G125" s="156"/>
    </row>
    <row r="126" spans="5:7">
      <c r="E126" s="155"/>
      <c r="F126" s="155"/>
      <c r="G126" s="156"/>
    </row>
    <row r="127" spans="5:7">
      <c r="E127" s="155"/>
      <c r="F127" s="155"/>
      <c r="G127" s="156"/>
    </row>
    <row r="128" spans="5:7">
      <c r="E128" s="155"/>
      <c r="F128" s="155"/>
      <c r="G128" s="156"/>
    </row>
    <row r="129" spans="5:7">
      <c r="E129" s="155"/>
      <c r="F129" s="155"/>
      <c r="G129" s="156"/>
    </row>
    <row r="130" spans="5:7">
      <c r="E130" s="155"/>
      <c r="F130" s="155"/>
      <c r="G130" s="156"/>
    </row>
    <row r="131" spans="5:7">
      <c r="E131" s="155"/>
      <c r="F131" s="155"/>
      <c r="G131" s="156"/>
    </row>
    <row r="132" spans="5:7">
      <c r="E132" s="155"/>
      <c r="F132" s="155"/>
      <c r="G132" s="156"/>
    </row>
    <row r="133" spans="5:7">
      <c r="E133" s="155"/>
      <c r="F133" s="155"/>
      <c r="G133" s="156"/>
    </row>
    <row r="134" spans="5:7">
      <c r="E134" s="155"/>
      <c r="F134" s="155"/>
      <c r="G134" s="156"/>
    </row>
    <row r="135" spans="5:7">
      <c r="E135" s="155"/>
      <c r="F135" s="155"/>
      <c r="G135" s="156"/>
    </row>
    <row r="136" spans="5:7">
      <c r="E136" s="155"/>
      <c r="F136" s="155"/>
      <c r="G136" s="156"/>
    </row>
    <row r="137" spans="5:7">
      <c r="E137" s="155"/>
      <c r="F137" s="155"/>
      <c r="G137" s="156"/>
    </row>
    <row r="138" spans="5:7">
      <c r="E138" s="155"/>
      <c r="F138" s="155"/>
      <c r="G138" s="156"/>
    </row>
    <row r="139" spans="5:7">
      <c r="E139" s="155"/>
      <c r="F139" s="155"/>
      <c r="G139" s="156"/>
    </row>
    <row r="140" spans="5:7">
      <c r="E140" s="155"/>
      <c r="F140" s="155"/>
      <c r="G140" s="156"/>
    </row>
    <row r="141" spans="5:7">
      <c r="E141" s="155"/>
      <c r="F141" s="155"/>
      <c r="G141" s="156"/>
    </row>
    <row r="142" spans="5:7">
      <c r="E142" s="155"/>
      <c r="F142" s="155"/>
      <c r="G142" s="156"/>
    </row>
    <row r="143" spans="5:7">
      <c r="E143" s="155"/>
      <c r="F143" s="155"/>
      <c r="G143" s="156"/>
    </row>
    <row r="144" spans="5:7">
      <c r="E144" s="155"/>
      <c r="F144" s="155"/>
      <c r="G144" s="156"/>
    </row>
    <row r="145" spans="5:7">
      <c r="E145" s="155"/>
      <c r="F145" s="155"/>
      <c r="G145" s="156"/>
    </row>
    <row r="146" spans="5:7">
      <c r="E146" s="155"/>
      <c r="F146" s="155"/>
      <c r="G146" s="156"/>
    </row>
    <row r="147" spans="5:7">
      <c r="E147" s="155"/>
      <c r="F147" s="155"/>
      <c r="G147" s="156"/>
    </row>
    <row r="148" spans="5:7">
      <c r="E148" s="155"/>
      <c r="F148" s="155"/>
      <c r="G148" s="156"/>
    </row>
    <row r="149" spans="5:7">
      <c r="E149" s="155"/>
      <c r="F149" s="155"/>
      <c r="G149" s="156"/>
    </row>
    <row r="150" spans="5:7">
      <c r="E150" s="155"/>
      <c r="F150" s="155"/>
      <c r="G150" s="156"/>
    </row>
    <row r="151" spans="5:7">
      <c r="E151" s="155"/>
      <c r="F151" s="155"/>
      <c r="G151" s="156"/>
    </row>
    <row r="152" spans="5:7">
      <c r="E152" s="155"/>
      <c r="F152" s="155"/>
      <c r="G152" s="156"/>
    </row>
    <row r="153" spans="5:7">
      <c r="E153" s="155"/>
      <c r="F153" s="155"/>
      <c r="G153" s="156"/>
    </row>
    <row r="154" spans="5:7">
      <c r="E154" s="155"/>
      <c r="F154" s="155"/>
      <c r="G154" s="156"/>
    </row>
    <row r="155" spans="5:7">
      <c r="E155" s="155"/>
      <c r="F155" s="155"/>
      <c r="G155" s="156"/>
    </row>
    <row r="156" spans="5:7">
      <c r="E156" s="155"/>
      <c r="F156" s="155"/>
      <c r="G156" s="156"/>
    </row>
    <row r="157" spans="5:7">
      <c r="E157" s="155"/>
      <c r="F157" s="155"/>
      <c r="G157" s="156"/>
    </row>
    <row r="158" spans="5:7">
      <c r="E158" s="155"/>
      <c r="F158" s="155"/>
      <c r="G158" s="156"/>
    </row>
    <row r="159" spans="5:7">
      <c r="E159" s="155"/>
      <c r="F159" s="155"/>
      <c r="G159" s="156"/>
    </row>
    <row r="160" spans="5:7">
      <c r="E160" s="155"/>
      <c r="F160" s="155"/>
      <c r="G160" s="156"/>
    </row>
    <row r="161" spans="5:7">
      <c r="E161" s="155"/>
      <c r="F161" s="155"/>
      <c r="G161" s="156"/>
    </row>
    <row r="162" spans="5:7">
      <c r="E162" s="155"/>
      <c r="F162" s="155"/>
      <c r="G162" s="156"/>
    </row>
    <row r="163" spans="5:7">
      <c r="E163" s="155"/>
      <c r="F163" s="155"/>
      <c r="G163" s="156"/>
    </row>
    <row r="164" spans="5:7">
      <c r="E164" s="155"/>
      <c r="F164" s="155"/>
      <c r="G164" s="156"/>
    </row>
    <row r="165" spans="5:7">
      <c r="E165" s="155"/>
      <c r="F165" s="155"/>
      <c r="G165" s="156"/>
    </row>
    <row r="166" spans="5:7">
      <c r="E166" s="155"/>
      <c r="F166" s="155"/>
      <c r="G166" s="156"/>
    </row>
    <row r="167" spans="5:7">
      <c r="E167" s="155"/>
      <c r="F167" s="155"/>
      <c r="G167" s="156"/>
    </row>
    <row r="168" spans="5:7">
      <c r="E168" s="155"/>
      <c r="F168" s="155"/>
      <c r="G168" s="156"/>
    </row>
    <row r="169" spans="5:7">
      <c r="E169" s="155"/>
      <c r="F169" s="155"/>
      <c r="G169" s="156"/>
    </row>
    <row r="170" spans="5:7">
      <c r="E170" s="155"/>
      <c r="F170" s="155"/>
      <c r="G170" s="156"/>
    </row>
    <row r="171" spans="5:7">
      <c r="E171" s="155"/>
      <c r="F171" s="155"/>
      <c r="G171" s="156"/>
    </row>
    <row r="172" spans="5:7">
      <c r="E172" s="155"/>
      <c r="F172" s="155"/>
      <c r="G172" s="156"/>
    </row>
    <row r="173" spans="5:7">
      <c r="E173" s="155"/>
      <c r="F173" s="155"/>
      <c r="G173" s="156"/>
    </row>
    <row r="174" spans="5:7">
      <c r="E174" s="155"/>
      <c r="F174" s="155"/>
      <c r="G174" s="156"/>
    </row>
    <row r="175" spans="5:7">
      <c r="E175" s="155"/>
      <c r="F175" s="155"/>
      <c r="G175" s="156"/>
    </row>
    <row r="176" spans="5:7">
      <c r="E176" s="155"/>
      <c r="F176" s="155"/>
      <c r="G176" s="156"/>
    </row>
    <row r="177" spans="5:7">
      <c r="E177" s="155"/>
      <c r="F177" s="155"/>
      <c r="G177" s="156"/>
    </row>
    <row r="178" spans="5:7">
      <c r="E178" s="155"/>
      <c r="F178" s="155"/>
      <c r="G178" s="156"/>
    </row>
    <row r="179" spans="5:7">
      <c r="E179" s="155"/>
      <c r="F179" s="155"/>
      <c r="G179" s="156"/>
    </row>
    <row r="180" spans="5:7">
      <c r="E180" s="155"/>
      <c r="F180" s="155"/>
      <c r="G180" s="156"/>
    </row>
    <row r="181" spans="5:7">
      <c r="E181" s="155"/>
      <c r="F181" s="155"/>
      <c r="G181" s="156"/>
    </row>
    <row r="182" spans="5:7">
      <c r="E182" s="155"/>
      <c r="F182" s="155"/>
      <c r="G182" s="156"/>
    </row>
    <row r="183" spans="5:7">
      <c r="E183" s="155"/>
      <c r="F183" s="155"/>
      <c r="G183" s="156"/>
    </row>
    <row r="184" spans="5:7">
      <c r="E184" s="155"/>
      <c r="F184" s="155"/>
      <c r="G184" s="156"/>
    </row>
    <row r="185" spans="5:7">
      <c r="E185" s="155"/>
      <c r="F185" s="155"/>
      <c r="G185" s="156"/>
    </row>
    <row r="186" spans="5:7">
      <c r="E186" s="155"/>
      <c r="F186" s="155"/>
      <c r="G186" s="156"/>
    </row>
    <row r="187" spans="5:7">
      <c r="E187" s="155"/>
      <c r="F187" s="155"/>
      <c r="G187" s="156"/>
    </row>
    <row r="188" spans="5:7">
      <c r="E188" s="155"/>
      <c r="F188" s="155"/>
      <c r="G188" s="156"/>
    </row>
    <row r="189" spans="5:7">
      <c r="E189" s="155"/>
      <c r="F189" s="155"/>
      <c r="G189" s="156"/>
    </row>
    <row r="190" spans="5:7">
      <c r="E190" s="155"/>
      <c r="F190" s="155"/>
      <c r="G190" s="156"/>
    </row>
    <row r="191" spans="5:7">
      <c r="E191" s="155"/>
      <c r="F191" s="155"/>
      <c r="G191" s="156"/>
    </row>
    <row r="192" spans="5:7">
      <c r="E192" s="155"/>
      <c r="F192" s="155"/>
      <c r="G192" s="156"/>
    </row>
    <row r="193" spans="5:7">
      <c r="E193" s="155"/>
      <c r="F193" s="155"/>
      <c r="G193" s="156"/>
    </row>
    <row r="194" spans="5:7">
      <c r="E194" s="155"/>
      <c r="F194" s="155"/>
      <c r="G194" s="156"/>
    </row>
    <row r="195" spans="5:7">
      <c r="E195" s="155"/>
      <c r="F195" s="155"/>
      <c r="G195" s="156"/>
    </row>
    <row r="196" spans="5:7">
      <c r="E196" s="155"/>
      <c r="F196" s="155"/>
      <c r="G196" s="156"/>
    </row>
    <row r="197" spans="5:7">
      <c r="E197" s="155"/>
      <c r="F197" s="155"/>
      <c r="G197" s="156"/>
    </row>
    <row r="198" spans="5:7">
      <c r="E198" s="155"/>
      <c r="F198" s="155"/>
      <c r="G198" s="156"/>
    </row>
    <row r="199" spans="5:7">
      <c r="E199" s="155"/>
      <c r="F199" s="155"/>
      <c r="G199" s="156"/>
    </row>
    <row r="200" spans="5:7">
      <c r="E200" s="155"/>
      <c r="F200" s="155"/>
      <c r="G200" s="156"/>
    </row>
    <row r="201" spans="5:7">
      <c r="E201" s="155"/>
      <c r="F201" s="155"/>
      <c r="G201" s="156"/>
    </row>
    <row r="202" spans="5:7">
      <c r="E202" s="155"/>
      <c r="F202" s="155"/>
      <c r="G202" s="156"/>
    </row>
    <row r="203" spans="5:7">
      <c r="E203" s="155"/>
      <c r="F203" s="155"/>
      <c r="G203" s="156"/>
    </row>
    <row r="204" spans="5:7">
      <c r="E204" s="155"/>
      <c r="F204" s="155"/>
      <c r="G204" s="156"/>
    </row>
    <row r="205" spans="5:7">
      <c r="E205" s="155"/>
      <c r="F205" s="155"/>
      <c r="G205" s="156"/>
    </row>
    <row r="206" spans="5:7">
      <c r="E206" s="155"/>
      <c r="F206" s="155"/>
      <c r="G206" s="156"/>
    </row>
    <row r="207" spans="5:7">
      <c r="E207" s="155"/>
      <c r="F207" s="155"/>
      <c r="G207" s="156"/>
    </row>
    <row r="208" spans="5:7">
      <c r="E208" s="155"/>
      <c r="F208" s="155"/>
      <c r="G208" s="156"/>
    </row>
    <row r="209" spans="5:7">
      <c r="E209" s="155"/>
      <c r="F209" s="155"/>
      <c r="G209" s="156"/>
    </row>
    <row r="210" spans="5:7">
      <c r="E210" s="155"/>
      <c r="F210" s="155"/>
      <c r="G210" s="156"/>
    </row>
    <row r="211" spans="5:7">
      <c r="E211" s="155"/>
      <c r="F211" s="155"/>
      <c r="G211" s="156"/>
    </row>
    <row r="212" spans="5:7">
      <c r="E212" s="155"/>
      <c r="F212" s="155"/>
      <c r="G212" s="156"/>
    </row>
    <row r="213" spans="5:7">
      <c r="E213" s="155"/>
      <c r="F213" s="155"/>
      <c r="G213" s="156"/>
    </row>
    <row r="214" spans="5:7">
      <c r="E214" s="155"/>
      <c r="F214" s="155"/>
      <c r="G214" s="156"/>
    </row>
    <row r="215" spans="5:7">
      <c r="E215" s="155"/>
      <c r="F215" s="155"/>
      <c r="G215" s="156"/>
    </row>
    <row r="216" spans="5:7">
      <c r="E216" s="155"/>
      <c r="F216" s="155"/>
      <c r="G216" s="156"/>
    </row>
    <row r="217" spans="5:7">
      <c r="E217" s="155"/>
      <c r="F217" s="155"/>
      <c r="G217" s="156"/>
    </row>
    <row r="218" spans="5:7">
      <c r="E218" s="155"/>
      <c r="F218" s="155"/>
      <c r="G218" s="156"/>
    </row>
    <row r="219" spans="5:7">
      <c r="E219" s="155"/>
      <c r="F219" s="155"/>
      <c r="G219" s="156"/>
    </row>
    <row r="220" spans="5:7">
      <c r="E220" s="155"/>
      <c r="F220" s="155"/>
      <c r="G220" s="156"/>
    </row>
    <row r="221" spans="5:7">
      <c r="E221" s="155"/>
      <c r="F221" s="155"/>
      <c r="G221" s="156"/>
    </row>
    <row r="222" spans="5:7">
      <c r="E222" s="155"/>
      <c r="F222" s="155"/>
      <c r="G222" s="156"/>
    </row>
    <row r="223" spans="5:7">
      <c r="E223" s="155"/>
      <c r="F223" s="155"/>
      <c r="G223" s="156"/>
    </row>
    <row r="224" spans="5:7">
      <c r="E224" s="155"/>
      <c r="F224" s="155"/>
      <c r="G224" s="156"/>
    </row>
    <row r="225" spans="5:7">
      <c r="E225" s="155"/>
      <c r="F225" s="155"/>
      <c r="G225" s="156"/>
    </row>
    <row r="226" spans="5:7">
      <c r="E226" s="155"/>
      <c r="F226" s="155"/>
      <c r="G226" s="156"/>
    </row>
    <row r="227" spans="5:7">
      <c r="E227" s="155"/>
      <c r="F227" s="155"/>
      <c r="G227" s="156"/>
    </row>
    <row r="228" spans="5:7">
      <c r="E228" s="155"/>
      <c r="F228" s="155"/>
      <c r="G228" s="156"/>
    </row>
    <row r="229" spans="5:7">
      <c r="E229" s="155"/>
      <c r="F229" s="155"/>
      <c r="G229" s="156"/>
    </row>
    <row r="230" spans="5:7">
      <c r="E230" s="155"/>
      <c r="F230" s="155"/>
      <c r="G230" s="156"/>
    </row>
    <row r="231" spans="5:7">
      <c r="E231" s="155"/>
      <c r="F231" s="155"/>
      <c r="G231" s="156"/>
    </row>
    <row r="232" spans="5:7">
      <c r="E232" s="155"/>
      <c r="F232" s="155"/>
      <c r="G232" s="156"/>
    </row>
    <row r="233" spans="5:7">
      <c r="E233" s="155"/>
      <c r="F233" s="155"/>
      <c r="G233" s="156"/>
    </row>
    <row r="234" spans="5:7">
      <c r="E234" s="155"/>
      <c r="F234" s="155"/>
      <c r="G234" s="156"/>
    </row>
    <row r="235" spans="5:7">
      <c r="E235" s="155"/>
      <c r="F235" s="155"/>
      <c r="G235" s="156"/>
    </row>
    <row r="236" spans="5:7">
      <c r="E236" s="155"/>
      <c r="F236" s="155"/>
      <c r="G236" s="156"/>
    </row>
    <row r="237" spans="5:7">
      <c r="E237" s="155"/>
      <c r="F237" s="155"/>
      <c r="G237" s="156"/>
    </row>
    <row r="238" spans="5:7">
      <c r="E238" s="155"/>
      <c r="F238" s="155"/>
      <c r="G238" s="156"/>
    </row>
    <row r="239" spans="5:7">
      <c r="E239" s="155"/>
      <c r="F239" s="155"/>
      <c r="G239" s="156"/>
    </row>
    <row r="240" spans="5:7">
      <c r="E240" s="155"/>
      <c r="F240" s="155"/>
      <c r="G240" s="156"/>
    </row>
    <row r="241" spans="5:7">
      <c r="E241" s="155"/>
      <c r="F241" s="155"/>
      <c r="G241" s="156"/>
    </row>
    <row r="242" spans="5:7">
      <c r="E242" s="155"/>
      <c r="F242" s="155"/>
      <c r="G242" s="156"/>
    </row>
    <row r="243" spans="5:7">
      <c r="E243" s="155"/>
      <c r="F243" s="155"/>
      <c r="G243" s="156"/>
    </row>
    <row r="244" spans="5:7">
      <c r="E244" s="155"/>
      <c r="F244" s="155"/>
      <c r="G244" s="156"/>
    </row>
    <row r="245" spans="5:7">
      <c r="E245" s="155"/>
      <c r="F245" s="155"/>
      <c r="G245" s="156"/>
    </row>
    <row r="246" spans="5:7">
      <c r="E246" s="155"/>
      <c r="F246" s="155"/>
      <c r="G246" s="156"/>
    </row>
    <row r="247" spans="5:7">
      <c r="E247" s="155"/>
      <c r="F247" s="155"/>
      <c r="G247" s="156"/>
    </row>
    <row r="248" spans="5:7">
      <c r="E248" s="155"/>
      <c r="F248" s="155"/>
      <c r="G248" s="156"/>
    </row>
    <row r="249" spans="5:7">
      <c r="E249" s="155"/>
      <c r="F249" s="155"/>
      <c r="G249" s="156"/>
    </row>
    <row r="250" spans="5:7">
      <c r="E250" s="155"/>
      <c r="F250" s="155"/>
      <c r="G250" s="156"/>
    </row>
    <row r="251" spans="5:7">
      <c r="E251" s="155"/>
      <c r="F251" s="155"/>
      <c r="G251" s="156"/>
    </row>
    <row r="252" spans="5:7">
      <c r="E252" s="155"/>
      <c r="F252" s="155"/>
      <c r="G252" s="156"/>
    </row>
    <row r="253" spans="5:7">
      <c r="E253" s="155"/>
      <c r="F253" s="155"/>
      <c r="G253" s="156"/>
    </row>
    <row r="254" spans="5:7">
      <c r="E254" s="155"/>
      <c r="F254" s="155"/>
      <c r="G254" s="156"/>
    </row>
    <row r="255" spans="5:7">
      <c r="E255" s="155"/>
      <c r="F255" s="155"/>
      <c r="G255" s="156"/>
    </row>
    <row r="256" spans="5:7">
      <c r="E256" s="155"/>
      <c r="F256" s="155"/>
      <c r="G256" s="156"/>
    </row>
    <row r="257" spans="5:7">
      <c r="E257" s="155"/>
      <c r="F257" s="155"/>
      <c r="G257" s="156"/>
    </row>
    <row r="258" spans="5:7">
      <c r="E258" s="155"/>
      <c r="F258" s="155"/>
      <c r="G258" s="156"/>
    </row>
    <row r="259" spans="5:7">
      <c r="E259" s="155"/>
      <c r="F259" s="155"/>
      <c r="G259" s="156"/>
    </row>
    <row r="260" spans="5:7">
      <c r="E260" s="155"/>
      <c r="F260" s="155"/>
      <c r="G260" s="156"/>
    </row>
    <row r="261" spans="5:7">
      <c r="E261" s="155"/>
      <c r="F261" s="155"/>
      <c r="G261" s="156"/>
    </row>
    <row r="262" spans="5:7">
      <c r="E262" s="155"/>
      <c r="F262" s="155"/>
      <c r="G262" s="156"/>
    </row>
    <row r="263" spans="5:7">
      <c r="E263" s="155"/>
      <c r="F263" s="155"/>
      <c r="G263" s="156"/>
    </row>
    <row r="264" spans="5:7">
      <c r="E264" s="155"/>
      <c r="F264" s="155"/>
      <c r="G264" s="156"/>
    </row>
    <row r="265" spans="5:7">
      <c r="E265" s="155"/>
      <c r="F265" s="155"/>
      <c r="G265" s="156"/>
    </row>
    <row r="266" spans="5:7">
      <c r="E266" s="155"/>
      <c r="F266" s="155"/>
      <c r="G266" s="156"/>
    </row>
    <row r="267" spans="5:7">
      <c r="E267" s="155"/>
      <c r="F267" s="155"/>
      <c r="G267" s="156"/>
    </row>
    <row r="268" spans="5:7">
      <c r="E268" s="155"/>
      <c r="F268" s="155"/>
      <c r="G268" s="156"/>
    </row>
    <row r="269" spans="5:7">
      <c r="E269" s="155"/>
      <c r="F269" s="155"/>
      <c r="G269" s="156"/>
    </row>
    <row r="270" spans="5:7">
      <c r="E270" s="155"/>
      <c r="F270" s="155"/>
      <c r="G270" s="156"/>
    </row>
    <row r="271" spans="5:7">
      <c r="E271" s="155"/>
      <c r="F271" s="155"/>
      <c r="G271" s="156"/>
    </row>
    <row r="272" spans="5:7">
      <c r="E272" s="155"/>
      <c r="F272" s="155"/>
      <c r="G272" s="156"/>
    </row>
    <row r="273" spans="5:7">
      <c r="E273" s="155"/>
      <c r="F273" s="155"/>
      <c r="G273" s="156"/>
    </row>
    <row r="274" spans="5:7">
      <c r="E274" s="155"/>
      <c r="F274" s="155"/>
      <c r="G274" s="156"/>
    </row>
    <row r="275" spans="5:7">
      <c r="E275" s="155"/>
      <c r="F275" s="155"/>
      <c r="G275" s="156"/>
    </row>
    <row r="276" spans="5:7">
      <c r="E276" s="155"/>
      <c r="F276" s="155"/>
      <c r="G276" s="156"/>
    </row>
    <row r="277" spans="5:7">
      <c r="E277" s="155"/>
      <c r="F277" s="155"/>
      <c r="G277" s="156"/>
    </row>
    <row r="278" spans="5:7">
      <c r="E278" s="155"/>
      <c r="F278" s="155"/>
      <c r="G278" s="156"/>
    </row>
    <row r="279" spans="5:7">
      <c r="E279" s="155"/>
      <c r="F279" s="155"/>
      <c r="G279" s="156"/>
    </row>
    <row r="280" spans="5:7">
      <c r="E280" s="155"/>
      <c r="F280" s="155"/>
      <c r="G280" s="156"/>
    </row>
    <row r="281" spans="5:7">
      <c r="E281" s="155"/>
      <c r="F281" s="155"/>
      <c r="G281" s="156"/>
    </row>
    <row r="282" spans="5:7">
      <c r="E282" s="155"/>
      <c r="F282" s="155"/>
      <c r="G282" s="156"/>
    </row>
    <row r="283" spans="5:7">
      <c r="E283" s="155"/>
      <c r="F283" s="155"/>
      <c r="G283" s="156"/>
    </row>
    <row r="284" spans="5:7">
      <c r="E284" s="155"/>
      <c r="F284" s="155"/>
      <c r="G284" s="156"/>
    </row>
    <row r="285" spans="5:7">
      <c r="E285" s="155"/>
      <c r="F285" s="155"/>
      <c r="G285" s="156"/>
    </row>
    <row r="286" spans="5:7">
      <c r="E286" s="155"/>
      <c r="F286" s="155"/>
      <c r="G286" s="156"/>
    </row>
    <row r="287" spans="5:7">
      <c r="E287" s="155"/>
      <c r="F287" s="155"/>
      <c r="G287" s="156"/>
    </row>
    <row r="288" spans="5:7">
      <c r="E288" s="155"/>
      <c r="F288" s="155"/>
      <c r="G288" s="156"/>
    </row>
    <row r="289" spans="5:7">
      <c r="E289" s="155"/>
      <c r="F289" s="155"/>
      <c r="G289" s="156"/>
    </row>
    <row r="290" spans="5:7">
      <c r="E290" s="155"/>
      <c r="F290" s="155"/>
      <c r="G290" s="156"/>
    </row>
    <row r="291" spans="5:7">
      <c r="E291" s="155"/>
      <c r="F291" s="155"/>
      <c r="G291" s="156"/>
    </row>
    <row r="292" spans="5:7">
      <c r="E292" s="155"/>
      <c r="F292" s="155"/>
      <c r="G292" s="156"/>
    </row>
    <row r="293" spans="5:7">
      <c r="E293" s="155"/>
      <c r="F293" s="155"/>
      <c r="G293" s="156"/>
    </row>
    <row r="294" spans="5:7">
      <c r="E294" s="155"/>
      <c r="F294" s="155"/>
      <c r="G294" s="156"/>
    </row>
    <row r="295" spans="5:7">
      <c r="E295" s="155"/>
      <c r="F295" s="155"/>
      <c r="G295" s="156"/>
    </row>
    <row r="296" spans="5:7">
      <c r="E296" s="155"/>
      <c r="F296" s="155"/>
      <c r="G296" s="156"/>
    </row>
    <row r="297" spans="5:7">
      <c r="E297" s="155"/>
      <c r="F297" s="155"/>
      <c r="G297" s="156"/>
    </row>
    <row r="298" spans="5:7">
      <c r="E298" s="155"/>
      <c r="F298" s="155"/>
      <c r="G298" s="156"/>
    </row>
    <row r="299" spans="5:7">
      <c r="E299" s="155"/>
      <c r="F299" s="155"/>
      <c r="G299" s="156"/>
    </row>
    <row r="300" spans="5:7">
      <c r="E300" s="155"/>
      <c r="F300" s="155"/>
      <c r="G300" s="156"/>
    </row>
    <row r="301" spans="5:7">
      <c r="E301" s="155"/>
      <c r="F301" s="155"/>
      <c r="G301" s="156"/>
    </row>
    <row r="302" spans="5:7">
      <c r="E302" s="155"/>
      <c r="F302" s="155"/>
      <c r="G302" s="156"/>
    </row>
    <row r="303" spans="5:7">
      <c r="E303" s="155"/>
      <c r="F303" s="155"/>
      <c r="G303" s="156"/>
    </row>
    <row r="304" spans="5:7">
      <c r="E304" s="155"/>
      <c r="F304" s="155"/>
      <c r="G304" s="156"/>
    </row>
    <row r="305" spans="5:7">
      <c r="E305" s="155"/>
      <c r="F305" s="155"/>
      <c r="G305" s="156"/>
    </row>
    <row r="306" spans="5:7">
      <c r="E306" s="155"/>
      <c r="F306" s="155"/>
      <c r="G306" s="156"/>
    </row>
    <row r="307" spans="5:7">
      <c r="E307" s="155"/>
      <c r="F307" s="155"/>
      <c r="G307" s="156"/>
    </row>
    <row r="308" spans="5:7">
      <c r="E308" s="155"/>
      <c r="F308" s="155"/>
      <c r="G308" s="156"/>
    </row>
    <row r="309" spans="5:7">
      <c r="E309" s="155"/>
      <c r="F309" s="155"/>
      <c r="G309" s="156"/>
    </row>
    <row r="310" spans="5:7">
      <c r="E310" s="155"/>
      <c r="F310" s="155"/>
      <c r="G310" s="156"/>
    </row>
    <row r="311" spans="5:7">
      <c r="E311" s="155"/>
      <c r="F311" s="155"/>
      <c r="G311" s="156"/>
    </row>
    <row r="312" spans="5:7">
      <c r="E312" s="155"/>
      <c r="F312" s="155"/>
      <c r="G312" s="156"/>
    </row>
    <row r="313" spans="5:7">
      <c r="E313" s="155"/>
      <c r="F313" s="155"/>
      <c r="G313" s="156"/>
    </row>
    <row r="314" spans="5:7">
      <c r="E314" s="155"/>
      <c r="F314" s="155"/>
      <c r="G314" s="156"/>
    </row>
    <row r="315" spans="5:7">
      <c r="E315" s="155"/>
      <c r="F315" s="155"/>
      <c r="G315" s="156"/>
    </row>
    <row r="316" spans="5:7">
      <c r="E316" s="155"/>
      <c r="F316" s="155"/>
      <c r="G316" s="156"/>
    </row>
    <row r="317" spans="5:7">
      <c r="E317" s="155"/>
      <c r="F317" s="155"/>
      <c r="G317" s="156"/>
    </row>
    <row r="318" spans="5:7">
      <c r="E318" s="155"/>
      <c r="F318" s="155"/>
      <c r="G318" s="156"/>
    </row>
    <row r="319" spans="5:7">
      <c r="E319" s="155"/>
      <c r="F319" s="155"/>
      <c r="G319" s="156"/>
    </row>
    <row r="320" spans="5:7">
      <c r="E320" s="155"/>
      <c r="F320" s="155"/>
      <c r="G320" s="156"/>
    </row>
    <row r="321" spans="5:7">
      <c r="E321" s="155"/>
      <c r="F321" s="155"/>
      <c r="G321" s="156"/>
    </row>
    <row r="322" spans="5:7">
      <c r="E322" s="155"/>
      <c r="F322" s="155"/>
      <c r="G322" s="156"/>
    </row>
    <row r="323" spans="5:7">
      <c r="E323" s="155"/>
      <c r="F323" s="155"/>
      <c r="G323" s="156"/>
    </row>
    <row r="324" spans="5:7">
      <c r="E324" s="155"/>
      <c r="F324" s="155"/>
      <c r="G324" s="156"/>
    </row>
    <row r="325" spans="5:7">
      <c r="E325" s="155"/>
      <c r="F325" s="155"/>
      <c r="G325" s="156"/>
    </row>
    <row r="326" spans="5:7">
      <c r="E326" s="155"/>
      <c r="F326" s="155"/>
      <c r="G326" s="156"/>
    </row>
    <row r="327" spans="5:7">
      <c r="E327" s="155"/>
      <c r="F327" s="155"/>
      <c r="G327" s="156"/>
    </row>
    <row r="328" spans="5:7">
      <c r="E328" s="155"/>
      <c r="F328" s="155"/>
      <c r="G328" s="156"/>
    </row>
    <row r="329" spans="5:7">
      <c r="E329" s="155"/>
      <c r="F329" s="155"/>
      <c r="G329" s="156"/>
    </row>
    <row r="330" spans="5:7">
      <c r="E330" s="155"/>
      <c r="F330" s="155"/>
      <c r="G330" s="156"/>
    </row>
    <row r="331" spans="5:7">
      <c r="E331" s="155"/>
      <c r="F331" s="155"/>
      <c r="G331" s="156"/>
    </row>
    <row r="332" spans="5:7">
      <c r="E332" s="155"/>
      <c r="F332" s="155"/>
      <c r="G332" s="156"/>
    </row>
    <row r="333" spans="5:7">
      <c r="E333" s="155"/>
      <c r="F333" s="155"/>
      <c r="G333" s="156"/>
    </row>
    <row r="334" spans="5:7">
      <c r="E334" s="155"/>
      <c r="F334" s="155"/>
      <c r="G334" s="156"/>
    </row>
    <row r="335" spans="5:7">
      <c r="E335" s="155"/>
      <c r="F335" s="155"/>
      <c r="G335" s="156"/>
    </row>
    <row r="336" spans="5:7">
      <c r="E336" s="155"/>
      <c r="F336" s="155"/>
      <c r="G336" s="156"/>
    </row>
    <row r="337" spans="5:7">
      <c r="E337" s="155"/>
      <c r="F337" s="155"/>
      <c r="G337" s="156"/>
    </row>
    <row r="338" spans="5:7">
      <c r="E338" s="155"/>
      <c r="F338" s="155"/>
      <c r="G338" s="156"/>
    </row>
    <row r="339" spans="5:7">
      <c r="E339" s="155"/>
      <c r="F339" s="155"/>
      <c r="G339" s="156"/>
    </row>
    <row r="340" spans="5:7">
      <c r="E340" s="155"/>
      <c r="F340" s="155"/>
      <c r="G340" s="156"/>
    </row>
    <row r="341" spans="5:7">
      <c r="E341" s="155"/>
      <c r="F341" s="155"/>
      <c r="G341" s="156"/>
    </row>
    <row r="342" spans="5:7">
      <c r="E342" s="155"/>
      <c r="F342" s="155"/>
      <c r="G342" s="156"/>
    </row>
    <row r="343" spans="5:7">
      <c r="E343" s="155"/>
      <c r="F343" s="155"/>
      <c r="G343" s="156"/>
    </row>
    <row r="344" spans="5:7">
      <c r="E344" s="155"/>
      <c r="F344" s="155"/>
      <c r="G344" s="156"/>
    </row>
    <row r="345" spans="5:7">
      <c r="E345" s="155"/>
      <c r="F345" s="155"/>
      <c r="G345" s="156"/>
    </row>
    <row r="346" spans="5:7">
      <c r="E346" s="155"/>
      <c r="F346" s="155"/>
      <c r="G346" s="156"/>
    </row>
    <row r="347" spans="5:7">
      <c r="E347" s="155"/>
      <c r="F347" s="155"/>
      <c r="G347" s="156"/>
    </row>
    <row r="348" spans="5:7">
      <c r="E348" s="155"/>
      <c r="F348" s="155"/>
      <c r="G348" s="156"/>
    </row>
    <row r="349" spans="5:7">
      <c r="E349" s="155"/>
      <c r="F349" s="155"/>
      <c r="G349" s="156"/>
    </row>
    <row r="350" spans="5:7">
      <c r="E350" s="155"/>
      <c r="F350" s="155"/>
      <c r="G350" s="156"/>
    </row>
    <row r="351" spans="5:7">
      <c r="E351" s="155"/>
      <c r="F351" s="155"/>
      <c r="G351" s="156"/>
    </row>
    <row r="352" spans="5:7">
      <c r="E352" s="155"/>
      <c r="F352" s="155"/>
      <c r="G352" s="156"/>
    </row>
    <row r="353" spans="5:7">
      <c r="E353" s="155"/>
      <c r="F353" s="155"/>
      <c r="G353" s="156"/>
    </row>
    <row r="354" spans="5:7">
      <c r="E354" s="155"/>
      <c r="F354" s="155"/>
      <c r="G354" s="156"/>
    </row>
    <row r="355" spans="5:7">
      <c r="E355" s="155"/>
      <c r="F355" s="155"/>
      <c r="G355" s="156"/>
    </row>
    <row r="356" spans="5:7">
      <c r="E356" s="155"/>
      <c r="F356" s="155"/>
      <c r="G356" s="156"/>
    </row>
    <row r="357" spans="5:7">
      <c r="E357" s="155"/>
      <c r="F357" s="155"/>
      <c r="G357" s="156"/>
    </row>
    <row r="358" spans="5:7">
      <c r="E358" s="155"/>
      <c r="F358" s="155"/>
      <c r="G358" s="156"/>
    </row>
    <row r="359" spans="5:7">
      <c r="E359" s="155"/>
      <c r="F359" s="155"/>
      <c r="G359" s="156"/>
    </row>
    <row r="360" spans="5:7">
      <c r="E360" s="155"/>
      <c r="F360" s="155"/>
      <c r="G360" s="156"/>
    </row>
    <row r="361" spans="5:7">
      <c r="E361" s="155"/>
      <c r="F361" s="155"/>
      <c r="G361" s="156"/>
    </row>
    <row r="362" spans="5:7">
      <c r="E362" s="155"/>
      <c r="F362" s="155"/>
      <c r="G362" s="156"/>
    </row>
    <row r="363" spans="5:7">
      <c r="E363" s="155"/>
      <c r="F363" s="155"/>
      <c r="G363" s="156"/>
    </row>
    <row r="364" spans="5:7">
      <c r="E364" s="155"/>
      <c r="F364" s="155"/>
      <c r="G364" s="156"/>
    </row>
    <row r="365" spans="5:7">
      <c r="E365" s="155"/>
      <c r="F365" s="155"/>
      <c r="G365" s="156"/>
    </row>
    <row r="366" spans="5:7">
      <c r="E366" s="155"/>
      <c r="F366" s="155"/>
      <c r="G366" s="156"/>
    </row>
    <row r="367" spans="5:7">
      <c r="E367" s="155"/>
      <c r="F367" s="155"/>
      <c r="G367" s="156"/>
    </row>
    <row r="368" spans="5:7">
      <c r="E368" s="155"/>
      <c r="F368" s="155"/>
      <c r="G368" s="156"/>
    </row>
    <row r="369" spans="5:7">
      <c r="E369" s="155"/>
      <c r="F369" s="155"/>
      <c r="G369" s="156"/>
    </row>
    <row r="370" spans="5:7">
      <c r="E370" s="155"/>
      <c r="F370" s="155"/>
      <c r="G370" s="156"/>
    </row>
    <row r="371" spans="5:7">
      <c r="E371" s="155"/>
      <c r="F371" s="155"/>
      <c r="G371" s="156"/>
    </row>
    <row r="372" spans="5:7">
      <c r="E372" s="155"/>
      <c r="F372" s="155"/>
      <c r="G372" s="156"/>
    </row>
    <row r="373" spans="5:7">
      <c r="E373" s="155"/>
      <c r="F373" s="155"/>
      <c r="G373" s="156"/>
    </row>
    <row r="374" spans="5:7">
      <c r="E374" s="155"/>
      <c r="F374" s="155"/>
      <c r="G374" s="156"/>
    </row>
    <row r="375" spans="5:7">
      <c r="E375" s="155"/>
      <c r="F375" s="155"/>
      <c r="G375" s="156"/>
    </row>
    <row r="376" spans="5:7">
      <c r="E376" s="155"/>
      <c r="F376" s="155"/>
      <c r="G376" s="156"/>
    </row>
    <row r="377" spans="5:7">
      <c r="E377" s="155"/>
      <c r="F377" s="155"/>
      <c r="G377" s="156"/>
    </row>
    <row r="378" spans="5:7">
      <c r="E378" s="155"/>
      <c r="F378" s="155"/>
      <c r="G378" s="156"/>
    </row>
    <row r="379" spans="5:7">
      <c r="E379" s="155"/>
      <c r="F379" s="155"/>
      <c r="G379" s="156"/>
    </row>
    <row r="380" spans="5:7">
      <c r="E380" s="155"/>
      <c r="F380" s="155"/>
      <c r="G380" s="156"/>
    </row>
    <row r="381" spans="5:7">
      <c r="E381" s="155"/>
      <c r="F381" s="155"/>
      <c r="G381" s="156"/>
    </row>
    <row r="382" spans="5:7">
      <c r="E382" s="155"/>
      <c r="F382" s="155"/>
      <c r="G382" s="156"/>
    </row>
    <row r="383" spans="5:7">
      <c r="E383" s="155"/>
      <c r="F383" s="155"/>
      <c r="G383" s="156"/>
    </row>
    <row r="384" spans="5:7">
      <c r="E384" s="155"/>
      <c r="F384" s="155"/>
      <c r="G384" s="156"/>
    </row>
    <row r="385" spans="5:7">
      <c r="E385" s="155"/>
      <c r="F385" s="155"/>
      <c r="G385" s="156"/>
    </row>
    <row r="386" spans="5:7">
      <c r="E386" s="155"/>
      <c r="F386" s="155"/>
      <c r="G386" s="156"/>
    </row>
    <row r="387" spans="5:7">
      <c r="E387" s="155"/>
      <c r="F387" s="155"/>
      <c r="G387" s="156"/>
    </row>
    <row r="388" spans="5:7">
      <c r="E388" s="155"/>
      <c r="F388" s="155"/>
      <c r="G388" s="156"/>
    </row>
    <row r="389" spans="5:7">
      <c r="E389" s="155"/>
      <c r="F389" s="155"/>
      <c r="G389" s="156"/>
    </row>
    <row r="390" spans="5:7">
      <c r="E390" s="155"/>
      <c r="F390" s="155"/>
      <c r="G390" s="156"/>
    </row>
    <row r="391" spans="5:7">
      <c r="E391" s="155"/>
      <c r="F391" s="155"/>
      <c r="G391" s="156"/>
    </row>
    <row r="392" spans="5:7">
      <c r="E392" s="155"/>
      <c r="F392" s="155"/>
      <c r="G392" s="156"/>
    </row>
    <row r="393" spans="5:7">
      <c r="E393" s="155"/>
      <c r="F393" s="155"/>
      <c r="G393" s="156"/>
    </row>
    <row r="394" spans="5:7">
      <c r="E394" s="155"/>
      <c r="F394" s="155"/>
      <c r="G394" s="156"/>
    </row>
    <row r="395" spans="5:7">
      <c r="E395" s="155"/>
      <c r="F395" s="155"/>
      <c r="G395" s="156"/>
    </row>
    <row r="396" spans="5:7">
      <c r="E396" s="155"/>
      <c r="F396" s="155"/>
      <c r="G396" s="156"/>
    </row>
    <row r="397" spans="5:7">
      <c r="E397" s="155"/>
      <c r="F397" s="155"/>
      <c r="G397" s="156"/>
    </row>
    <row r="398" spans="5:7">
      <c r="E398" s="155"/>
      <c r="F398" s="155"/>
      <c r="G398" s="156"/>
    </row>
    <row r="399" spans="5:7">
      <c r="E399" s="155"/>
      <c r="F399" s="155"/>
      <c r="G399" s="156"/>
    </row>
    <row r="400" spans="5:7">
      <c r="E400" s="155"/>
      <c r="F400" s="155"/>
      <c r="G400" s="156"/>
    </row>
    <row r="401" spans="5:7">
      <c r="E401" s="155"/>
      <c r="F401" s="155"/>
      <c r="G401" s="156"/>
    </row>
    <row r="402" spans="5:7">
      <c r="E402" s="155"/>
      <c r="F402" s="155"/>
      <c r="G402" s="156"/>
    </row>
    <row r="403" spans="5:7">
      <c r="E403" s="155"/>
      <c r="F403" s="155"/>
      <c r="G403" s="156"/>
    </row>
    <row r="404" spans="5:7">
      <c r="E404" s="155"/>
      <c r="F404" s="155"/>
      <c r="G404" s="156"/>
    </row>
    <row r="405" spans="5:7">
      <c r="E405" s="155"/>
      <c r="F405" s="155"/>
      <c r="G405" s="156"/>
    </row>
    <row r="406" spans="5:7">
      <c r="E406" s="155"/>
      <c r="F406" s="155"/>
      <c r="G406" s="156"/>
    </row>
    <row r="407" spans="5:7">
      <c r="E407" s="155"/>
      <c r="F407" s="155"/>
      <c r="G407" s="156"/>
    </row>
    <row r="408" spans="5:7">
      <c r="E408" s="155"/>
      <c r="F408" s="155"/>
      <c r="G408" s="156"/>
    </row>
    <row r="409" spans="5:7">
      <c r="E409" s="155"/>
      <c r="F409" s="155"/>
      <c r="G409" s="156"/>
    </row>
    <row r="410" spans="5:7">
      <c r="E410" s="155"/>
      <c r="F410" s="155"/>
      <c r="G410" s="156"/>
    </row>
    <row r="411" spans="5:7">
      <c r="E411" s="155"/>
      <c r="F411" s="155"/>
      <c r="G411" s="156"/>
    </row>
    <row r="412" spans="5:7">
      <c r="E412" s="155"/>
      <c r="F412" s="155"/>
      <c r="G412" s="156"/>
    </row>
    <row r="413" spans="5:7">
      <c r="E413" s="155"/>
      <c r="F413" s="155"/>
      <c r="G413" s="156"/>
    </row>
    <row r="414" spans="5:7">
      <c r="E414" s="155"/>
      <c r="F414" s="155"/>
      <c r="G414" s="156"/>
    </row>
    <row r="415" spans="5:7">
      <c r="E415" s="155"/>
      <c r="F415" s="155"/>
      <c r="G415" s="156"/>
    </row>
    <row r="416" spans="5:7">
      <c r="E416" s="155"/>
      <c r="F416" s="155"/>
      <c r="G416" s="156"/>
    </row>
    <row r="417" spans="5:7">
      <c r="E417" s="155"/>
      <c r="F417" s="155"/>
      <c r="G417" s="156"/>
    </row>
    <row r="418" spans="5:7">
      <c r="E418" s="155"/>
      <c r="F418" s="155"/>
      <c r="G418" s="156"/>
    </row>
    <row r="419" spans="5:7">
      <c r="E419" s="155"/>
      <c r="F419" s="155"/>
      <c r="G419" s="156"/>
    </row>
    <row r="420" spans="5:7">
      <c r="E420" s="155"/>
      <c r="F420" s="155"/>
      <c r="G420" s="156"/>
    </row>
    <row r="421" spans="5:7">
      <c r="E421" s="155"/>
      <c r="F421" s="155"/>
      <c r="G421" s="156"/>
    </row>
    <row r="422" spans="5:7">
      <c r="E422" s="155"/>
      <c r="F422" s="155"/>
      <c r="G422" s="156"/>
    </row>
    <row r="423" spans="5:7">
      <c r="E423" s="155"/>
      <c r="F423" s="155"/>
      <c r="G423" s="156"/>
    </row>
    <row r="424" spans="5:7">
      <c r="E424" s="155"/>
      <c r="F424" s="155"/>
      <c r="G424" s="156"/>
    </row>
    <row r="425" spans="5:7">
      <c r="E425" s="155"/>
      <c r="F425" s="155"/>
      <c r="G425" s="156"/>
    </row>
    <row r="426" spans="5:7">
      <c r="E426" s="155"/>
      <c r="F426" s="155"/>
      <c r="G426" s="156"/>
    </row>
    <row r="427" spans="5:7">
      <c r="E427" s="155"/>
      <c r="F427" s="155"/>
      <c r="G427" s="156"/>
    </row>
    <row r="428" spans="5:7">
      <c r="E428" s="155"/>
      <c r="F428" s="155"/>
      <c r="G428" s="156"/>
    </row>
    <row r="429" spans="5:7">
      <c r="E429" s="155"/>
      <c r="F429" s="155"/>
      <c r="G429" s="156"/>
    </row>
    <row r="430" spans="5:7">
      <c r="E430" s="155"/>
      <c r="F430" s="155"/>
      <c r="G430" s="156"/>
    </row>
    <row r="431" spans="5:7">
      <c r="E431" s="155"/>
      <c r="F431" s="155"/>
      <c r="G431" s="156"/>
    </row>
    <row r="432" spans="5:7">
      <c r="E432" s="155"/>
      <c r="F432" s="155"/>
      <c r="G432" s="156"/>
    </row>
    <row r="433" spans="5:7">
      <c r="E433" s="155"/>
      <c r="F433" s="155"/>
      <c r="G433" s="156"/>
    </row>
    <row r="434" spans="5:7">
      <c r="E434" s="155"/>
      <c r="F434" s="155"/>
      <c r="G434" s="156"/>
    </row>
    <row r="435" spans="5:7">
      <c r="E435" s="155"/>
      <c r="F435" s="155"/>
      <c r="G435" s="156"/>
    </row>
    <row r="436" spans="5:7">
      <c r="E436" s="155"/>
      <c r="F436" s="155"/>
      <c r="G436" s="156"/>
    </row>
    <row r="437" spans="5:7">
      <c r="E437" s="155"/>
      <c r="F437" s="155"/>
      <c r="G437" s="156"/>
    </row>
    <row r="438" spans="5:7">
      <c r="E438" s="155"/>
      <c r="F438" s="155"/>
      <c r="G438" s="156"/>
    </row>
    <row r="439" spans="5:7">
      <c r="E439" s="155"/>
      <c r="F439" s="155"/>
      <c r="G439" s="156"/>
    </row>
    <row r="440" spans="5:7">
      <c r="E440" s="155"/>
      <c r="F440" s="155"/>
      <c r="G440" s="156"/>
    </row>
    <row r="441" spans="5:7">
      <c r="E441" s="155"/>
      <c r="F441" s="155"/>
      <c r="G441" s="156"/>
    </row>
    <row r="442" spans="5:7">
      <c r="E442" s="155"/>
      <c r="F442" s="155"/>
      <c r="G442" s="156"/>
    </row>
    <row r="443" spans="5:7">
      <c r="E443" s="155"/>
      <c r="F443" s="155"/>
      <c r="G443" s="156"/>
    </row>
    <row r="444" spans="5:7">
      <c r="E444" s="155"/>
      <c r="F444" s="155"/>
      <c r="G444" s="156"/>
    </row>
    <row r="445" spans="5:7">
      <c r="E445" s="155"/>
      <c r="F445" s="155"/>
      <c r="G445" s="156"/>
    </row>
    <row r="446" spans="5:7">
      <c r="E446" s="155"/>
      <c r="F446" s="155"/>
      <c r="G446" s="156"/>
    </row>
    <row r="447" spans="5:7">
      <c r="E447" s="155"/>
      <c r="F447" s="155"/>
      <c r="G447" s="156"/>
    </row>
    <row r="448" spans="5:7">
      <c r="E448" s="155"/>
      <c r="F448" s="155"/>
      <c r="G448" s="156"/>
    </row>
    <row r="449" spans="5:7">
      <c r="E449" s="155"/>
      <c r="F449" s="155"/>
      <c r="G449" s="156"/>
    </row>
    <row r="450" spans="5:7">
      <c r="E450" s="155"/>
      <c r="F450" s="155"/>
      <c r="G450" s="156"/>
    </row>
    <row r="451" spans="5:7">
      <c r="E451" s="155"/>
      <c r="F451" s="155"/>
      <c r="G451" s="156"/>
    </row>
    <row r="452" spans="5:7">
      <c r="E452" s="155"/>
      <c r="F452" s="155"/>
      <c r="G452" s="156"/>
    </row>
    <row r="453" spans="5:7">
      <c r="E453" s="155"/>
      <c r="F453" s="155"/>
      <c r="G453" s="156"/>
    </row>
    <row r="454" spans="5:7">
      <c r="E454" s="155"/>
      <c r="F454" s="155"/>
      <c r="G454" s="156"/>
    </row>
    <row r="455" spans="5:7">
      <c r="E455" s="155"/>
      <c r="F455" s="155"/>
      <c r="G455" s="156"/>
    </row>
    <row r="456" spans="5:7">
      <c r="E456" s="155"/>
      <c r="F456" s="155"/>
      <c r="G456" s="156"/>
    </row>
    <row r="457" spans="5:7">
      <c r="E457" s="155"/>
      <c r="F457" s="155"/>
      <c r="G457" s="156"/>
    </row>
    <row r="458" spans="5:7">
      <c r="E458" s="155"/>
      <c r="F458" s="155"/>
      <c r="G458" s="156"/>
    </row>
    <row r="459" spans="5:7">
      <c r="E459" s="155"/>
      <c r="F459" s="155"/>
      <c r="G459" s="156"/>
    </row>
    <row r="460" spans="5:7">
      <c r="E460" s="155"/>
      <c r="F460" s="155"/>
      <c r="G460" s="156"/>
    </row>
    <row r="461" spans="5:7">
      <c r="E461" s="155"/>
      <c r="F461" s="155"/>
      <c r="G461" s="156"/>
    </row>
    <row r="462" spans="5:7">
      <c r="E462" s="155"/>
      <c r="F462" s="155"/>
      <c r="G462" s="156"/>
    </row>
    <row r="463" spans="5:7">
      <c r="E463" s="155"/>
      <c r="F463" s="155"/>
      <c r="G463" s="156"/>
    </row>
    <row r="464" spans="5:7">
      <c r="E464" s="155"/>
      <c r="F464" s="155"/>
      <c r="G464" s="156"/>
    </row>
    <row r="465" spans="5:7">
      <c r="E465" s="155"/>
      <c r="F465" s="155"/>
      <c r="G465" s="156"/>
    </row>
    <row r="466" spans="5:7">
      <c r="E466" s="155"/>
      <c r="F466" s="155"/>
      <c r="G466" s="156"/>
    </row>
    <row r="467" spans="5:7">
      <c r="E467" s="155"/>
      <c r="F467" s="155"/>
      <c r="G467" s="156"/>
    </row>
    <row r="468" spans="5:7">
      <c r="E468" s="155"/>
      <c r="F468" s="155"/>
      <c r="G468" s="156"/>
    </row>
    <row r="469" spans="5:7">
      <c r="E469" s="155"/>
      <c r="F469" s="155"/>
      <c r="G469" s="156"/>
    </row>
    <row r="470" spans="5:7">
      <c r="E470" s="155"/>
      <c r="F470" s="155"/>
      <c r="G470" s="156"/>
    </row>
    <row r="471" spans="5:7">
      <c r="E471" s="155"/>
      <c r="F471" s="155"/>
      <c r="G471" s="156"/>
    </row>
    <row r="472" spans="5:7">
      <c r="E472" s="155"/>
      <c r="F472" s="155"/>
      <c r="G472" s="156"/>
    </row>
    <row r="473" spans="5:7">
      <c r="E473" s="155"/>
      <c r="F473" s="155"/>
      <c r="G473" s="156"/>
    </row>
    <row r="474" spans="5:7">
      <c r="E474" s="155"/>
      <c r="F474" s="155"/>
      <c r="G474" s="156"/>
    </row>
    <row r="475" spans="5:7">
      <c r="E475" s="155"/>
      <c r="F475" s="155"/>
      <c r="G475" s="156"/>
    </row>
    <row r="476" spans="5:7">
      <c r="E476" s="155"/>
      <c r="F476" s="155"/>
      <c r="G476" s="156"/>
    </row>
    <row r="477" spans="5:7">
      <c r="E477" s="155"/>
      <c r="F477" s="155"/>
      <c r="G477" s="156"/>
    </row>
    <row r="478" spans="5:7">
      <c r="E478" s="155"/>
      <c r="F478" s="155"/>
      <c r="G478" s="156"/>
    </row>
    <row r="479" spans="5:7">
      <c r="E479" s="155"/>
      <c r="F479" s="155"/>
      <c r="G479" s="156"/>
    </row>
    <row r="480" spans="5:7">
      <c r="E480" s="155"/>
      <c r="F480" s="155"/>
      <c r="G480" s="156"/>
    </row>
    <row r="481" spans="5:7">
      <c r="E481" s="155"/>
      <c r="F481" s="155"/>
      <c r="G481" s="156"/>
    </row>
    <row r="482" spans="5:7">
      <c r="E482" s="155"/>
      <c r="F482" s="155"/>
      <c r="G482" s="156"/>
    </row>
    <row r="483" spans="5:7">
      <c r="E483" s="155"/>
      <c r="F483" s="155"/>
      <c r="G483" s="156"/>
    </row>
    <row r="484" spans="5:7">
      <c r="E484" s="155"/>
      <c r="F484" s="155"/>
      <c r="G484" s="156"/>
    </row>
    <row r="485" spans="5:7">
      <c r="E485" s="155"/>
      <c r="F485" s="155"/>
      <c r="G485" s="156"/>
    </row>
    <row r="486" spans="5:7">
      <c r="E486" s="155"/>
      <c r="F486" s="155"/>
      <c r="G486" s="156"/>
    </row>
    <row r="487" spans="5:7">
      <c r="E487" s="155"/>
      <c r="F487" s="155"/>
      <c r="G487" s="156"/>
    </row>
    <row r="488" spans="5:7">
      <c r="E488" s="155"/>
      <c r="F488" s="155"/>
      <c r="G488" s="156"/>
    </row>
    <row r="489" spans="5:7">
      <c r="E489" s="155"/>
      <c r="F489" s="155"/>
      <c r="G489" s="156"/>
    </row>
    <row r="490" spans="5:7">
      <c r="E490" s="155"/>
      <c r="F490" s="155"/>
      <c r="G490" s="156"/>
    </row>
    <row r="491" spans="5:7">
      <c r="E491" s="155"/>
      <c r="F491" s="155"/>
      <c r="G491" s="156"/>
    </row>
    <row r="492" spans="5:7">
      <c r="E492" s="155"/>
      <c r="F492" s="155"/>
      <c r="G492" s="156"/>
    </row>
    <row r="493" spans="5:7">
      <c r="E493" s="155"/>
      <c r="F493" s="155"/>
      <c r="G493" s="156"/>
    </row>
    <row r="494" spans="5:7">
      <c r="E494" s="155"/>
      <c r="F494" s="155"/>
      <c r="G494" s="156"/>
    </row>
    <row r="495" spans="5:7">
      <c r="E495" s="155"/>
      <c r="F495" s="155"/>
      <c r="G495" s="156"/>
    </row>
    <row r="496" spans="5:7">
      <c r="E496" s="155"/>
      <c r="F496" s="155"/>
      <c r="G496" s="156"/>
    </row>
    <row r="497" spans="5:7">
      <c r="E497" s="155"/>
      <c r="F497" s="155"/>
      <c r="G497" s="156"/>
    </row>
    <row r="498" spans="5:7">
      <c r="E498" s="155"/>
      <c r="F498" s="155"/>
      <c r="G498" s="156"/>
    </row>
    <row r="499" spans="5:7">
      <c r="E499" s="155"/>
      <c r="F499" s="155"/>
      <c r="G499" s="156"/>
    </row>
    <row r="500" spans="5:7">
      <c r="E500" s="155"/>
      <c r="F500" s="155"/>
      <c r="G500" s="156"/>
    </row>
    <row r="501" spans="5:7">
      <c r="E501" s="155"/>
      <c r="F501" s="155"/>
      <c r="G501" s="156"/>
    </row>
    <row r="502" spans="5:7">
      <c r="E502" s="155"/>
      <c r="F502" s="155"/>
      <c r="G502" s="156"/>
    </row>
    <row r="503" spans="5:7">
      <c r="E503" s="155"/>
      <c r="F503" s="155"/>
      <c r="G503" s="156"/>
    </row>
    <row r="504" spans="5:7">
      <c r="E504" s="155"/>
      <c r="F504" s="155"/>
      <c r="G504" s="156"/>
    </row>
    <row r="505" spans="5:7">
      <c r="E505" s="155"/>
      <c r="F505" s="155"/>
      <c r="G505" s="156"/>
    </row>
    <row r="506" spans="5:7">
      <c r="E506" s="155"/>
      <c r="F506" s="155"/>
      <c r="G506" s="156"/>
    </row>
    <row r="507" spans="5:7">
      <c r="E507" s="155"/>
      <c r="F507" s="155"/>
      <c r="G507" s="156"/>
    </row>
    <row r="508" spans="5:7">
      <c r="E508" s="155"/>
      <c r="F508" s="155"/>
      <c r="G508" s="156"/>
    </row>
    <row r="509" spans="5:7">
      <c r="E509" s="155"/>
      <c r="F509" s="155"/>
      <c r="G509" s="156"/>
    </row>
    <row r="510" spans="5:7">
      <c r="E510" s="155"/>
      <c r="F510" s="155"/>
      <c r="G510" s="156"/>
    </row>
    <row r="511" spans="5:7">
      <c r="E511" s="155"/>
      <c r="F511" s="155"/>
      <c r="G511" s="156"/>
    </row>
    <row r="512" spans="5:7">
      <c r="E512" s="155"/>
      <c r="F512" s="155"/>
      <c r="G512" s="156"/>
    </row>
    <row r="513" spans="5:7">
      <c r="E513" s="155"/>
      <c r="F513" s="155"/>
      <c r="G513" s="156"/>
    </row>
    <row r="514" spans="5:7">
      <c r="E514" s="155"/>
      <c r="F514" s="155"/>
      <c r="G514" s="156"/>
    </row>
    <row r="515" spans="5:7">
      <c r="E515" s="155"/>
      <c r="F515" s="155"/>
      <c r="G515" s="156"/>
    </row>
    <row r="516" spans="5:7">
      <c r="E516" s="155"/>
      <c r="F516" s="155"/>
      <c r="G516" s="156"/>
    </row>
    <row r="517" spans="5:7">
      <c r="E517" s="155"/>
      <c r="F517" s="155"/>
      <c r="G517" s="156"/>
    </row>
    <row r="518" spans="5:7">
      <c r="E518" s="155"/>
      <c r="F518" s="155"/>
      <c r="G518" s="156"/>
    </row>
    <row r="519" spans="5:7">
      <c r="E519" s="155"/>
      <c r="F519" s="155"/>
      <c r="G519" s="156"/>
    </row>
    <row r="520" spans="5:7">
      <c r="E520" s="155"/>
      <c r="F520" s="155"/>
      <c r="G520" s="156"/>
    </row>
    <row r="521" spans="5:7">
      <c r="E521" s="155"/>
      <c r="F521" s="155"/>
      <c r="G521" s="156"/>
    </row>
    <row r="522" spans="5:7">
      <c r="E522" s="155"/>
      <c r="F522" s="155"/>
      <c r="G522" s="156"/>
    </row>
    <row r="523" spans="5:7">
      <c r="E523" s="155"/>
      <c r="F523" s="155"/>
      <c r="G523" s="156"/>
    </row>
    <row r="524" spans="5:7">
      <c r="E524" s="155"/>
      <c r="F524" s="155"/>
      <c r="G524" s="156"/>
    </row>
    <row r="525" spans="5:7">
      <c r="E525" s="155"/>
      <c r="F525" s="155"/>
      <c r="G525" s="156"/>
    </row>
    <row r="526" spans="5:7">
      <c r="E526" s="155"/>
      <c r="F526" s="155"/>
      <c r="G526" s="156"/>
    </row>
    <row r="527" spans="5:7">
      <c r="E527" s="155"/>
      <c r="F527" s="155"/>
      <c r="G527" s="156"/>
    </row>
    <row r="528" spans="5:7">
      <c r="E528" s="155"/>
      <c r="F528" s="155"/>
      <c r="G528" s="156"/>
    </row>
    <row r="529" spans="5:7">
      <c r="E529" s="155"/>
      <c r="F529" s="155"/>
      <c r="G529" s="156"/>
    </row>
    <row r="530" spans="5:7">
      <c r="E530" s="155"/>
      <c r="F530" s="155"/>
      <c r="G530" s="156"/>
    </row>
    <row r="531" spans="5:7">
      <c r="E531" s="155"/>
      <c r="F531" s="155"/>
      <c r="G531" s="156"/>
    </row>
    <row r="532" spans="5:7">
      <c r="E532" s="155"/>
      <c r="F532" s="155"/>
      <c r="G532" s="156"/>
    </row>
    <row r="533" spans="5:7">
      <c r="E533" s="155"/>
      <c r="F533" s="155"/>
      <c r="G533" s="156"/>
    </row>
    <row r="534" spans="5:7">
      <c r="E534" s="155"/>
      <c r="F534" s="155"/>
      <c r="G534" s="156"/>
    </row>
    <row r="535" spans="5:7">
      <c r="E535" s="155"/>
      <c r="F535" s="155"/>
      <c r="G535" s="156"/>
    </row>
    <row r="536" spans="5:7">
      <c r="E536" s="155"/>
      <c r="F536" s="155"/>
      <c r="G536" s="156"/>
    </row>
    <row r="537" spans="5:7">
      <c r="E537" s="155"/>
      <c r="F537" s="155"/>
      <c r="G537" s="156"/>
    </row>
    <row r="538" spans="5:7">
      <c r="E538" s="155"/>
      <c r="F538" s="155"/>
      <c r="G538" s="156"/>
    </row>
    <row r="539" spans="5:7">
      <c r="E539" s="155"/>
      <c r="F539" s="155"/>
      <c r="G539" s="156"/>
    </row>
    <row r="540" spans="5:7">
      <c r="E540" s="155"/>
      <c r="F540" s="155"/>
      <c r="G540" s="156"/>
    </row>
    <row r="541" spans="5:7">
      <c r="E541" s="155"/>
      <c r="F541" s="155"/>
      <c r="G541" s="156"/>
    </row>
    <row r="542" spans="5:7">
      <c r="E542" s="155"/>
      <c r="F542" s="155"/>
      <c r="G542" s="156"/>
    </row>
    <row r="543" spans="5:7">
      <c r="E543" s="155"/>
      <c r="F543" s="155"/>
      <c r="G543" s="156"/>
    </row>
    <row r="544" spans="5:7">
      <c r="E544" s="155"/>
      <c r="F544" s="155"/>
      <c r="G544" s="156"/>
    </row>
    <row r="545" spans="5:7">
      <c r="E545" s="155"/>
      <c r="F545" s="155"/>
      <c r="G545" s="156"/>
    </row>
    <row r="546" spans="5:7">
      <c r="E546" s="155"/>
      <c r="F546" s="155"/>
      <c r="G546" s="156"/>
    </row>
    <row r="547" spans="5:7">
      <c r="E547" s="155"/>
      <c r="F547" s="155"/>
      <c r="G547" s="156"/>
    </row>
    <row r="548" spans="5:7">
      <c r="E548" s="155"/>
      <c r="F548" s="155"/>
      <c r="G548" s="156"/>
    </row>
    <row r="549" spans="5:7">
      <c r="E549" s="155"/>
      <c r="F549" s="155"/>
      <c r="G549" s="156"/>
    </row>
    <row r="550" spans="5:7">
      <c r="E550" s="155"/>
      <c r="F550" s="155"/>
      <c r="G550" s="156"/>
    </row>
    <row r="551" spans="5:7">
      <c r="E551" s="155"/>
      <c r="F551" s="155"/>
      <c r="G551" s="156"/>
    </row>
    <row r="552" spans="5:7">
      <c r="E552" s="155"/>
      <c r="F552" s="155"/>
      <c r="G552" s="156"/>
    </row>
    <row r="553" spans="5:7">
      <c r="E553" s="155"/>
      <c r="F553" s="155"/>
      <c r="G553" s="156"/>
    </row>
    <row r="554" spans="5:7">
      <c r="E554" s="155"/>
      <c r="F554" s="155"/>
      <c r="G554" s="156"/>
    </row>
    <row r="555" spans="5:7">
      <c r="E555" s="155"/>
      <c r="F555" s="155"/>
      <c r="G555" s="156"/>
    </row>
    <row r="556" spans="5:7">
      <c r="E556" s="155"/>
      <c r="F556" s="155"/>
      <c r="G556" s="156"/>
    </row>
    <row r="557" spans="5:7">
      <c r="E557" s="155"/>
      <c r="F557" s="155"/>
      <c r="G557" s="156"/>
    </row>
    <row r="558" spans="5:7">
      <c r="E558" s="155"/>
      <c r="F558" s="155"/>
      <c r="G558" s="156"/>
    </row>
    <row r="559" spans="5:7">
      <c r="E559" s="155"/>
      <c r="F559" s="155"/>
      <c r="G559" s="156"/>
    </row>
    <row r="560" spans="5:7">
      <c r="E560" s="155"/>
      <c r="F560" s="155"/>
      <c r="G560" s="156"/>
    </row>
    <row r="561" spans="5:7">
      <c r="E561" s="155"/>
      <c r="F561" s="155"/>
      <c r="G561" s="156"/>
    </row>
    <row r="562" spans="5:7">
      <c r="E562" s="155"/>
      <c r="F562" s="155"/>
      <c r="G562" s="156"/>
    </row>
    <row r="563" spans="5:7">
      <c r="E563" s="155"/>
      <c r="F563" s="155"/>
      <c r="G563" s="156"/>
    </row>
    <row r="564" spans="5:7">
      <c r="E564" s="155"/>
      <c r="F564" s="155"/>
      <c r="G564" s="156"/>
    </row>
    <row r="565" spans="5:7">
      <c r="E565" s="155"/>
      <c r="F565" s="155"/>
      <c r="G565" s="156"/>
    </row>
    <row r="566" spans="5:7">
      <c r="E566" s="155"/>
      <c r="F566" s="155"/>
      <c r="G566" s="156"/>
    </row>
    <row r="567" spans="5:7">
      <c r="E567" s="155"/>
      <c r="F567" s="155"/>
      <c r="G567" s="156"/>
    </row>
    <row r="568" spans="5:7">
      <c r="E568" s="155"/>
      <c r="F568" s="155"/>
      <c r="G568" s="156"/>
    </row>
    <row r="569" spans="5:7">
      <c r="E569" s="155"/>
      <c r="F569" s="155"/>
      <c r="G569" s="156"/>
    </row>
    <row r="570" spans="5:7">
      <c r="E570" s="155"/>
      <c r="F570" s="155"/>
      <c r="G570" s="156"/>
    </row>
    <row r="571" spans="5:7">
      <c r="E571" s="155"/>
      <c r="F571" s="155"/>
      <c r="G571" s="156"/>
    </row>
    <row r="572" spans="5:7">
      <c r="E572" s="155"/>
      <c r="F572" s="155"/>
      <c r="G572" s="156"/>
    </row>
    <row r="573" spans="5:7">
      <c r="E573" s="155"/>
      <c r="F573" s="155"/>
      <c r="G573" s="156"/>
    </row>
    <row r="574" spans="5:7">
      <c r="E574" s="155"/>
      <c r="F574" s="155"/>
      <c r="G574" s="156"/>
    </row>
    <row r="575" spans="5:7">
      <c r="E575" s="155"/>
      <c r="F575" s="155"/>
      <c r="G575" s="156"/>
    </row>
    <row r="576" spans="5:7">
      <c r="E576" s="155"/>
      <c r="F576" s="155"/>
      <c r="G576" s="156"/>
    </row>
    <row r="577" spans="5:7">
      <c r="E577" s="155"/>
      <c r="F577" s="155"/>
      <c r="G577" s="156"/>
    </row>
    <row r="578" spans="5:7">
      <c r="E578" s="155"/>
      <c r="F578" s="155"/>
      <c r="G578" s="156"/>
    </row>
    <row r="579" spans="5:7">
      <c r="E579" s="155"/>
      <c r="F579" s="155"/>
      <c r="G579" s="156"/>
    </row>
    <row r="580" spans="5:7">
      <c r="E580" s="155"/>
      <c r="F580" s="155"/>
      <c r="G580" s="156"/>
    </row>
    <row r="581" spans="5:7">
      <c r="E581" s="155"/>
      <c r="F581" s="155"/>
      <c r="G581" s="156"/>
    </row>
    <row r="582" spans="5:7">
      <c r="E582" s="155"/>
      <c r="F582" s="155"/>
      <c r="G582" s="156"/>
    </row>
    <row r="583" spans="5:7">
      <c r="E583" s="155"/>
      <c r="F583" s="155"/>
      <c r="G583" s="156"/>
    </row>
    <row r="584" spans="5:7">
      <c r="E584" s="155"/>
      <c r="F584" s="155"/>
      <c r="G584" s="156"/>
    </row>
    <row r="585" spans="5:7">
      <c r="E585" s="155"/>
      <c r="F585" s="155"/>
      <c r="G585" s="156"/>
    </row>
    <row r="586" spans="5:7">
      <c r="E586" s="155"/>
      <c r="F586" s="155"/>
      <c r="G586" s="156"/>
    </row>
    <row r="587" spans="5:7">
      <c r="E587" s="155"/>
      <c r="F587" s="155"/>
      <c r="G587" s="156"/>
    </row>
    <row r="588" spans="5:7">
      <c r="E588" s="155"/>
      <c r="F588" s="155"/>
      <c r="G588" s="156"/>
    </row>
    <row r="589" spans="5:7">
      <c r="E589" s="155"/>
      <c r="F589" s="155"/>
      <c r="G589" s="156"/>
    </row>
    <row r="590" spans="5:7">
      <c r="E590" s="155"/>
      <c r="F590" s="155"/>
      <c r="G590" s="156"/>
    </row>
    <row r="591" spans="5:7">
      <c r="E591" s="155"/>
      <c r="F591" s="155"/>
      <c r="G591" s="156"/>
    </row>
    <row r="592" spans="5:7">
      <c r="E592" s="155"/>
      <c r="F592" s="155"/>
      <c r="G592" s="156"/>
    </row>
    <row r="593" spans="5:7">
      <c r="E593" s="155"/>
      <c r="F593" s="155"/>
      <c r="G593" s="156"/>
    </row>
    <row r="594" spans="5:7">
      <c r="E594" s="155"/>
      <c r="F594" s="155"/>
      <c r="G594" s="156"/>
    </row>
    <row r="595" spans="5:7">
      <c r="E595" s="155"/>
      <c r="F595" s="155"/>
      <c r="G595" s="156"/>
    </row>
    <row r="596" spans="5:7">
      <c r="E596" s="155"/>
      <c r="F596" s="155"/>
      <c r="G596" s="156"/>
    </row>
    <row r="597" spans="5:7">
      <c r="E597" s="155"/>
      <c r="F597" s="155"/>
      <c r="G597" s="156"/>
    </row>
    <row r="598" spans="5:7">
      <c r="E598" s="155"/>
      <c r="F598" s="155"/>
      <c r="G598" s="156"/>
    </row>
    <row r="599" spans="5:7">
      <c r="E599" s="155"/>
      <c r="F599" s="155"/>
      <c r="G599" s="156"/>
    </row>
    <row r="600" spans="5:7">
      <c r="E600" s="155"/>
      <c r="F600" s="155"/>
      <c r="G600" s="156"/>
    </row>
    <row r="601" spans="5:7">
      <c r="E601" s="155"/>
      <c r="F601" s="155"/>
      <c r="G601" s="156"/>
    </row>
    <row r="602" spans="5:7">
      <c r="E602" s="155"/>
      <c r="F602" s="155"/>
      <c r="G602" s="156"/>
    </row>
    <row r="603" spans="5:7">
      <c r="E603" s="155"/>
      <c r="F603" s="155"/>
      <c r="G603" s="156"/>
    </row>
    <row r="604" spans="5:7">
      <c r="E604" s="155"/>
      <c r="F604" s="155"/>
      <c r="G604" s="156"/>
    </row>
    <row r="605" spans="5:7">
      <c r="E605" s="155"/>
      <c r="F605" s="155"/>
      <c r="G605" s="156"/>
    </row>
    <row r="606" spans="5:7">
      <c r="E606" s="155"/>
      <c r="F606" s="155"/>
      <c r="G606" s="156"/>
    </row>
    <row r="607" spans="5:7">
      <c r="E607" s="155"/>
      <c r="F607" s="155"/>
      <c r="G607" s="156"/>
    </row>
    <row r="608" spans="5:7">
      <c r="E608" s="155"/>
      <c r="F608" s="155"/>
      <c r="G608" s="156"/>
    </row>
  </sheetData>
  <mergeCells count="167">
    <mergeCell ref="X6:X7"/>
    <mergeCell ref="X8:X9"/>
    <mergeCell ref="X13:X14"/>
    <mergeCell ref="Q6:Q7"/>
    <mergeCell ref="Q8:Q9"/>
    <mergeCell ref="Q13:Q14"/>
    <mergeCell ref="V6:V7"/>
    <mergeCell ref="V8:V9"/>
    <mergeCell ref="V13:V14"/>
    <mergeCell ref="V28:V29"/>
    <mergeCell ref="W6:W7"/>
    <mergeCell ref="W8:W9"/>
    <mergeCell ref="W13:W14"/>
    <mergeCell ref="W28:W29"/>
    <mergeCell ref="W11:W12"/>
    <mergeCell ref="W15:W16"/>
    <mergeCell ref="W17:W18"/>
    <mergeCell ref="W19:W20"/>
    <mergeCell ref="B34:T34"/>
    <mergeCell ref="V34:AA34"/>
    <mergeCell ref="B4:B5"/>
    <mergeCell ref="B6:B7"/>
    <mergeCell ref="B8:B9"/>
    <mergeCell ref="B13:B14"/>
    <mergeCell ref="B28:B29"/>
    <mergeCell ref="C4:C5"/>
    <mergeCell ref="C6:C7"/>
    <mergeCell ref="C8:C9"/>
    <mergeCell ref="C13:C14"/>
    <mergeCell ref="C28:C29"/>
    <mergeCell ref="D4:D5"/>
    <mergeCell ref="D6:D7"/>
    <mergeCell ref="D8:D9"/>
    <mergeCell ref="D13:D14"/>
    <mergeCell ref="I8:I9"/>
    <mergeCell ref="I13:I14"/>
    <mergeCell ref="I28:I29"/>
    <mergeCell ref="J8:J9"/>
    <mergeCell ref="J13:J14"/>
    <mergeCell ref="J24:J25"/>
    <mergeCell ref="J28:J29"/>
    <mergeCell ref="O6:O7"/>
    <mergeCell ref="B2:AC2"/>
    <mergeCell ref="G4:M4"/>
    <mergeCell ref="O4:T4"/>
    <mergeCell ref="V4:AA4"/>
    <mergeCell ref="B33:E33"/>
    <mergeCell ref="D28:D29"/>
    <mergeCell ref="E4:E5"/>
    <mergeCell ref="G6:G7"/>
    <mergeCell ref="G8:G9"/>
    <mergeCell ref="G13:G14"/>
    <mergeCell ref="G28:G29"/>
    <mergeCell ref="H6:H7"/>
    <mergeCell ref="H8:H9"/>
    <mergeCell ref="H13:H14"/>
    <mergeCell ref="H28:H29"/>
    <mergeCell ref="I6:I7"/>
    <mergeCell ref="O8:O9"/>
    <mergeCell ref="J6:J7"/>
    <mergeCell ref="O13:O14"/>
    <mergeCell ref="O28:O29"/>
    <mergeCell ref="P6:P7"/>
    <mergeCell ref="P8:P9"/>
    <mergeCell ref="P13:P14"/>
    <mergeCell ref="P28:P29"/>
    <mergeCell ref="B17:B18"/>
    <mergeCell ref="C17:C18"/>
    <mergeCell ref="D17:D18"/>
    <mergeCell ref="B19:B20"/>
    <mergeCell ref="C19:C20"/>
    <mergeCell ref="D19:D20"/>
    <mergeCell ref="B11:B12"/>
    <mergeCell ref="C11:C12"/>
    <mergeCell ref="D11:D12"/>
    <mergeCell ref="B15:B16"/>
    <mergeCell ref="C15:C16"/>
    <mergeCell ref="D15:D16"/>
    <mergeCell ref="G11:G12"/>
    <mergeCell ref="G15:G16"/>
    <mergeCell ref="G17:G18"/>
    <mergeCell ref="G19:G20"/>
    <mergeCell ref="V15:V16"/>
    <mergeCell ref="I11:I12"/>
    <mergeCell ref="I15:I16"/>
    <mergeCell ref="I17:I18"/>
    <mergeCell ref="I19:I20"/>
    <mergeCell ref="P11:P12"/>
    <mergeCell ref="P15:P16"/>
    <mergeCell ref="P17:P18"/>
    <mergeCell ref="P19:P20"/>
    <mergeCell ref="V11:V12"/>
    <mergeCell ref="V17:V18"/>
    <mergeCell ref="O15:O16"/>
    <mergeCell ref="B24:B25"/>
    <mergeCell ref="C24:C25"/>
    <mergeCell ref="D24:D25"/>
    <mergeCell ref="G24:G25"/>
    <mergeCell ref="I24:I25"/>
    <mergeCell ref="H24:H25"/>
    <mergeCell ref="B22:B23"/>
    <mergeCell ref="C22:C23"/>
    <mergeCell ref="D22:D23"/>
    <mergeCell ref="G22:G23"/>
    <mergeCell ref="I22:I23"/>
    <mergeCell ref="P31:P32"/>
    <mergeCell ref="Q28:Q29"/>
    <mergeCell ref="W24:W25"/>
    <mergeCell ref="X24:X25"/>
    <mergeCell ref="V31:V32"/>
    <mergeCell ref="Q31:Q32"/>
    <mergeCell ref="Q24:Q25"/>
    <mergeCell ref="P26:P27"/>
    <mergeCell ref="Q26:Q27"/>
    <mergeCell ref="V26:V27"/>
    <mergeCell ref="W26:W27"/>
    <mergeCell ref="P24:P25"/>
    <mergeCell ref="X17:X18"/>
    <mergeCell ref="X15:X16"/>
    <mergeCell ref="X11:X12"/>
    <mergeCell ref="X31:X32"/>
    <mergeCell ref="X22:X23"/>
    <mergeCell ref="V22:V23"/>
    <mergeCell ref="V24:V25"/>
    <mergeCell ref="V19:V20"/>
    <mergeCell ref="X19:X20"/>
    <mergeCell ref="W22:W23"/>
    <mergeCell ref="W31:W32"/>
    <mergeCell ref="O11:O12"/>
    <mergeCell ref="Q11:Q12"/>
    <mergeCell ref="H11:H12"/>
    <mergeCell ref="J11:J12"/>
    <mergeCell ref="H15:H16"/>
    <mergeCell ref="J15:J16"/>
    <mergeCell ref="Q22:Q23"/>
    <mergeCell ref="P22:P23"/>
    <mergeCell ref="O19:O20"/>
    <mergeCell ref="Q19:Q20"/>
    <mergeCell ref="O17:O18"/>
    <mergeCell ref="Q17:Q18"/>
    <mergeCell ref="O22:O23"/>
    <mergeCell ref="L26:L27"/>
    <mergeCell ref="M28:M29"/>
    <mergeCell ref="H17:H18"/>
    <mergeCell ref="J17:J18"/>
    <mergeCell ref="H19:H20"/>
    <mergeCell ref="J19:J20"/>
    <mergeCell ref="H22:H23"/>
    <mergeCell ref="J22:J23"/>
    <mergeCell ref="Q15:Q16"/>
    <mergeCell ref="O24:O25"/>
    <mergeCell ref="O26:O27"/>
    <mergeCell ref="J31:J32"/>
    <mergeCell ref="B26:B27"/>
    <mergeCell ref="C26:C27"/>
    <mergeCell ref="D26:D27"/>
    <mergeCell ref="G26:G27"/>
    <mergeCell ref="H26:H27"/>
    <mergeCell ref="I26:I27"/>
    <mergeCell ref="J26:J27"/>
    <mergeCell ref="K26:K27"/>
    <mergeCell ref="B31:B32"/>
    <mergeCell ref="C31:C32"/>
    <mergeCell ref="D31:D32"/>
    <mergeCell ref="G31:G32"/>
    <mergeCell ref="I31:I32"/>
    <mergeCell ref="H31:H32"/>
  </mergeCells>
  <pageMargins left="0.19" right="0.21" top="0.41" bottom="0.33" header="0.3" footer="0.3"/>
  <pageSetup paperSize="9" scale="53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G19"/>
  <sheetViews>
    <sheetView workbookViewId="0">
      <pane xSplit="2" topLeftCell="C1" activePane="topRight" state="frozen"/>
      <selection pane="topRight" activeCell="F14" sqref="F14"/>
    </sheetView>
  </sheetViews>
  <sheetFormatPr defaultColWidth="9" defaultRowHeight="14.4"/>
  <cols>
    <col min="1" max="1" width="9" style="1"/>
    <col min="2" max="2" width="23.44140625" style="1" customWidth="1"/>
    <col min="3" max="3" width="18" style="1" customWidth="1"/>
    <col min="4" max="4" width="15" style="1" customWidth="1"/>
    <col min="5" max="5" width="17.33203125" style="1" customWidth="1"/>
    <col min="6" max="6" width="13" style="1" customWidth="1"/>
    <col min="7" max="7" width="13.44140625" style="1" customWidth="1"/>
    <col min="8" max="8" width="11.6640625" style="1" customWidth="1"/>
    <col min="9" max="15" width="9" style="1"/>
    <col min="16" max="16" width="12.33203125" style="1" customWidth="1"/>
    <col min="17" max="16384" width="9" style="1"/>
  </cols>
  <sheetData>
    <row r="4" spans="2:7" ht="22.55">
      <c r="B4" s="271" t="s">
        <v>40</v>
      </c>
      <c r="C4" s="271"/>
      <c r="D4" s="271"/>
      <c r="E4" s="271"/>
      <c r="F4" s="271"/>
      <c r="G4" s="271"/>
    </row>
    <row r="5" spans="2:7">
      <c r="B5" s="3" t="s">
        <v>3</v>
      </c>
      <c r="C5" s="3" t="s">
        <v>61</v>
      </c>
      <c r="D5" s="3" t="s">
        <v>62</v>
      </c>
      <c r="E5" s="3" t="s">
        <v>63</v>
      </c>
      <c r="F5" s="3" t="s">
        <v>41</v>
      </c>
      <c r="G5" s="3" t="s">
        <v>42</v>
      </c>
    </row>
    <row r="6" spans="2:7">
      <c r="B6" s="5" t="s">
        <v>13</v>
      </c>
      <c r="C6" s="18">
        <v>1</v>
      </c>
      <c r="D6" s="19">
        <v>2</v>
      </c>
      <c r="E6" s="18">
        <v>2</v>
      </c>
      <c r="F6" s="20">
        <v>111058</v>
      </c>
      <c r="G6" s="20">
        <f t="shared" ref="G6:G16" si="0">(C6+D6+E6)*F6</f>
        <v>555290</v>
      </c>
    </row>
    <row r="7" spans="2:7">
      <c r="B7" s="5" t="s">
        <v>15</v>
      </c>
      <c r="C7" s="19">
        <v>1</v>
      </c>
      <c r="D7" s="19">
        <v>2</v>
      </c>
      <c r="E7" s="19">
        <v>3</v>
      </c>
      <c r="F7" s="20">
        <v>111606</v>
      </c>
      <c r="G7" s="20">
        <f t="shared" si="0"/>
        <v>669636</v>
      </c>
    </row>
    <row r="8" spans="2:7">
      <c r="B8" s="5" t="s">
        <v>19</v>
      </c>
      <c r="C8" s="19">
        <v>1</v>
      </c>
      <c r="D8" s="19">
        <v>0</v>
      </c>
      <c r="E8" s="19">
        <v>0</v>
      </c>
      <c r="F8" s="20">
        <v>73431</v>
      </c>
      <c r="G8" s="20">
        <f t="shared" si="0"/>
        <v>73431</v>
      </c>
    </row>
    <row r="9" spans="2:7">
      <c r="B9" s="173" t="s">
        <v>21</v>
      </c>
      <c r="C9" s="19">
        <v>0</v>
      </c>
      <c r="D9" s="19">
        <v>2</v>
      </c>
      <c r="E9" s="19">
        <v>2</v>
      </c>
      <c r="F9" s="20">
        <v>119066</v>
      </c>
      <c r="G9" s="20">
        <f>(SUM(C9:E9)*F9)</f>
        <v>476264</v>
      </c>
    </row>
    <row r="10" spans="2:7">
      <c r="B10" s="5" t="s">
        <v>23</v>
      </c>
      <c r="C10" s="19">
        <v>1</v>
      </c>
      <c r="D10" s="19">
        <v>2</v>
      </c>
      <c r="E10" s="19">
        <v>2</v>
      </c>
      <c r="F10" s="20">
        <v>50183</v>
      </c>
      <c r="G10" s="20">
        <f t="shared" si="0"/>
        <v>250915</v>
      </c>
    </row>
    <row r="11" spans="2:7">
      <c r="B11" s="173" t="s">
        <v>27</v>
      </c>
      <c r="C11" s="19">
        <v>1</v>
      </c>
      <c r="D11" s="19">
        <v>1</v>
      </c>
      <c r="E11" s="19">
        <v>2</v>
      </c>
      <c r="F11" s="20">
        <v>107205</v>
      </c>
      <c r="G11" s="20">
        <f t="shared" si="0"/>
        <v>428820</v>
      </c>
    </row>
    <row r="12" spans="2:7">
      <c r="B12" s="5" t="s">
        <v>43</v>
      </c>
      <c r="C12" s="19">
        <v>1</v>
      </c>
      <c r="D12" s="19">
        <v>2</v>
      </c>
      <c r="E12" s="19">
        <v>1</v>
      </c>
      <c r="F12" s="20">
        <v>74250</v>
      </c>
      <c r="G12" s="20">
        <f t="shared" si="0"/>
        <v>297000</v>
      </c>
    </row>
    <row r="13" spans="2:7">
      <c r="B13" s="173" t="s">
        <v>31</v>
      </c>
      <c r="C13" s="19">
        <v>1</v>
      </c>
      <c r="D13" s="19">
        <v>1</v>
      </c>
      <c r="E13" s="19">
        <v>1</v>
      </c>
      <c r="F13" s="20">
        <v>70905</v>
      </c>
      <c r="G13" s="20">
        <f t="shared" si="0"/>
        <v>212715</v>
      </c>
    </row>
    <row r="14" spans="2:7">
      <c r="B14" s="5" t="s">
        <v>35</v>
      </c>
      <c r="C14" s="19">
        <v>1</v>
      </c>
      <c r="D14" s="19">
        <v>2</v>
      </c>
      <c r="E14" s="19">
        <v>2</v>
      </c>
      <c r="F14" s="20">
        <v>50400</v>
      </c>
      <c r="G14" s="20">
        <f t="shared" si="0"/>
        <v>252000</v>
      </c>
    </row>
    <row r="15" spans="2:7">
      <c r="B15" s="173" t="s">
        <v>37</v>
      </c>
      <c r="C15" s="19">
        <v>1</v>
      </c>
      <c r="D15" s="19">
        <v>1</v>
      </c>
      <c r="E15" s="19">
        <v>1</v>
      </c>
      <c r="F15" s="20">
        <v>49500</v>
      </c>
      <c r="G15" s="20">
        <f t="shared" si="0"/>
        <v>148500</v>
      </c>
    </row>
    <row r="16" spans="2:7">
      <c r="B16" s="5" t="s">
        <v>64</v>
      </c>
      <c r="C16" s="19">
        <v>1</v>
      </c>
      <c r="D16" s="19">
        <v>1</v>
      </c>
      <c r="E16" s="19">
        <v>1</v>
      </c>
      <c r="F16" s="20">
        <v>98168</v>
      </c>
      <c r="G16" s="20">
        <f>(C16+D16+E16)*F16</f>
        <v>294504</v>
      </c>
    </row>
    <row r="17" spans="2:7" ht="22.55">
      <c r="B17" s="272" t="s">
        <v>38</v>
      </c>
      <c r="C17" s="272"/>
      <c r="D17" s="272"/>
      <c r="E17" s="272"/>
      <c r="F17" s="282">
        <f>SUM(G6:G15)</f>
        <v>3364571</v>
      </c>
      <c r="G17" s="283"/>
    </row>
    <row r="19" spans="2:7">
      <c r="B19" s="21"/>
    </row>
  </sheetData>
  <mergeCells count="3">
    <mergeCell ref="B4:G4"/>
    <mergeCell ref="B17:E17"/>
    <mergeCell ref="F17:G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O25"/>
  <sheetViews>
    <sheetView tabSelected="1" topLeftCell="B2" workbookViewId="0">
      <selection activeCell="N14" sqref="N14"/>
    </sheetView>
  </sheetViews>
  <sheetFormatPr defaultColWidth="8.88671875" defaultRowHeight="14.4"/>
  <cols>
    <col min="1" max="2" width="8.88671875" style="1"/>
    <col min="3" max="3" width="6.109375" style="1" customWidth="1"/>
    <col min="4" max="4" width="30.6640625" style="1" customWidth="1"/>
    <col min="5" max="5" width="15.44140625" style="1" customWidth="1"/>
    <col min="6" max="6" width="7.109375" style="1" customWidth="1"/>
    <col min="7" max="7" width="15.44140625" style="1" customWidth="1"/>
    <col min="8" max="8" width="34.109375" style="1" customWidth="1"/>
    <col min="9" max="10" width="8.88671875" style="1"/>
    <col min="11" max="11" width="15.33203125" style="1" customWidth="1"/>
    <col min="12" max="12" width="13.109375" style="1" customWidth="1"/>
    <col min="13" max="13" width="8.88671875" style="1"/>
    <col min="14" max="14" width="16.33203125" style="1" customWidth="1"/>
    <col min="15" max="15" width="16" style="1" customWidth="1"/>
    <col min="16" max="16384" width="8.88671875" style="1"/>
  </cols>
  <sheetData>
    <row r="2" spans="3:15">
      <c r="C2" s="276" t="s">
        <v>44</v>
      </c>
      <c r="D2" s="276"/>
      <c r="E2" s="276"/>
      <c r="F2" s="276"/>
      <c r="G2" s="276"/>
      <c r="H2" s="276"/>
      <c r="I2" s="276"/>
      <c r="K2" s="14"/>
    </row>
    <row r="3" spans="3:15">
      <c r="C3" s="2"/>
      <c r="D3" s="2"/>
      <c r="E3" s="2"/>
      <c r="F3" s="2"/>
      <c r="G3" s="2"/>
      <c r="H3" s="2"/>
      <c r="I3" s="2"/>
      <c r="K3" s="14"/>
    </row>
    <row r="4" spans="3:15" ht="25.2" customHeight="1">
      <c r="C4" s="277" t="s">
        <v>45</v>
      </c>
      <c r="D4" s="277"/>
      <c r="E4" s="277"/>
      <c r="F4" s="277"/>
      <c r="G4" s="277"/>
      <c r="H4" s="277"/>
      <c r="I4" s="15"/>
      <c r="J4" s="278" t="s">
        <v>46</v>
      </c>
      <c r="K4" s="279"/>
      <c r="L4" s="16">
        <f>2050000+1535000</f>
        <v>3585000</v>
      </c>
      <c r="M4" s="273" t="s">
        <v>47</v>
      </c>
      <c r="N4" s="273"/>
      <c r="O4" s="16">
        <f>'Doanh thu'!V34</f>
        <v>10884500</v>
      </c>
    </row>
    <row r="5" spans="3:15" ht="26.3" customHeight="1">
      <c r="C5" s="3" t="s">
        <v>1</v>
      </c>
      <c r="D5" s="3" t="s">
        <v>48</v>
      </c>
      <c r="E5" s="3" t="s">
        <v>41</v>
      </c>
      <c r="F5" s="3" t="s">
        <v>49</v>
      </c>
      <c r="G5" s="3" t="s">
        <v>42</v>
      </c>
      <c r="H5" s="3" t="s">
        <v>50</v>
      </c>
      <c r="M5" s="280" t="s">
        <v>51</v>
      </c>
      <c r="N5" s="281"/>
      <c r="O5" s="6">
        <f>G11</f>
        <v>914000</v>
      </c>
    </row>
    <row r="6" spans="3:15" ht="56.35" customHeight="1">
      <c r="C6" s="4">
        <v>1</v>
      </c>
      <c r="D6" s="5" t="s">
        <v>56</v>
      </c>
      <c r="E6" s="6">
        <v>25000</v>
      </c>
      <c r="F6" s="5">
        <v>3</v>
      </c>
      <c r="G6" s="6">
        <f>E6*F6</f>
        <v>75000</v>
      </c>
      <c r="H6" s="9" t="s">
        <v>55</v>
      </c>
      <c r="M6" s="273" t="s">
        <v>52</v>
      </c>
      <c r="N6" s="273"/>
      <c r="O6" s="16">
        <f>O4-L4-O5</f>
        <v>6385500</v>
      </c>
    </row>
    <row r="7" spans="3:15" ht="26.3" customHeight="1">
      <c r="C7" s="4">
        <v>2</v>
      </c>
      <c r="D7" s="5" t="s">
        <v>53</v>
      </c>
      <c r="E7" s="6">
        <v>387000</v>
      </c>
      <c r="F7" s="5">
        <v>1</v>
      </c>
      <c r="G7" s="6">
        <f>E7*F7</f>
        <v>387000</v>
      </c>
      <c r="H7" s="9" t="s">
        <v>72</v>
      </c>
      <c r="N7" s="287"/>
    </row>
    <row r="8" spans="3:15" ht="26.3" customHeight="1">
      <c r="C8" s="4">
        <v>3</v>
      </c>
      <c r="D8" s="5" t="s">
        <v>54</v>
      </c>
      <c r="E8" s="7">
        <v>342000</v>
      </c>
      <c r="F8" s="8">
        <v>1</v>
      </c>
      <c r="G8" s="6">
        <f>E8*F8</f>
        <v>342000</v>
      </c>
      <c r="H8" s="9" t="s">
        <v>72</v>
      </c>
      <c r="N8" s="287"/>
    </row>
    <row r="9" spans="3:15" ht="29" customHeight="1">
      <c r="C9" s="4">
        <v>4</v>
      </c>
      <c r="D9" s="289" t="s">
        <v>85</v>
      </c>
      <c r="E9" s="6">
        <f>41600+46400+22000</f>
        <v>110000</v>
      </c>
      <c r="F9" s="5">
        <v>1</v>
      </c>
      <c r="G9" s="6">
        <f>E9*F9</f>
        <v>110000</v>
      </c>
      <c r="H9" s="290" t="s">
        <v>72</v>
      </c>
      <c r="N9" s="288"/>
      <c r="O9" s="287"/>
    </row>
    <row r="10" spans="3:15">
      <c r="C10" s="4"/>
    </row>
    <row r="11" spans="3:15" ht="23.8" customHeight="1">
      <c r="C11" s="274" t="s">
        <v>38</v>
      </c>
      <c r="D11" s="274"/>
      <c r="E11" s="274"/>
      <c r="F11" s="274"/>
      <c r="G11" s="275">
        <f>SUM(G6:G9)</f>
        <v>914000</v>
      </c>
      <c r="H11" s="275"/>
      <c r="N11" s="287"/>
    </row>
    <row r="12" spans="3:15" ht="23.8" customHeight="1">
      <c r="C12" s="10"/>
      <c r="D12" s="10"/>
      <c r="E12" s="10"/>
      <c r="F12" s="10"/>
      <c r="G12" s="11"/>
      <c r="H12" s="11"/>
      <c r="J12" s="17"/>
      <c r="K12" s="17"/>
    </row>
    <row r="13" spans="3:15" ht="23.8" customHeight="1">
      <c r="C13" s="12"/>
      <c r="D13" s="12"/>
      <c r="F13" s="12"/>
      <c r="H13" s="12"/>
      <c r="J13" s="17"/>
      <c r="K13" s="17"/>
    </row>
    <row r="14" spans="3:15" ht="23.8" customHeight="1">
      <c r="C14" s="12"/>
      <c r="D14" s="12"/>
      <c r="E14" s="12"/>
      <c r="F14" s="12"/>
      <c r="G14" s="13"/>
      <c r="H14" s="13"/>
      <c r="J14" s="17"/>
      <c r="K14" s="17"/>
    </row>
    <row r="15" spans="3:15" ht="23.8" customHeight="1">
      <c r="C15" s="12"/>
      <c r="D15" s="12"/>
      <c r="E15" s="12"/>
      <c r="F15" s="12"/>
      <c r="G15" s="13"/>
      <c r="H15" s="13"/>
      <c r="J15" s="17"/>
      <c r="K15" s="17"/>
    </row>
    <row r="16" spans="3:15" ht="23.8" customHeight="1">
      <c r="C16" s="12"/>
      <c r="D16" s="12"/>
      <c r="E16" s="12"/>
      <c r="F16" s="12"/>
      <c r="G16" s="13"/>
      <c r="H16" s="13"/>
      <c r="J16" s="17"/>
      <c r="K16" s="17"/>
      <c r="O16"/>
    </row>
    <row r="17" spans="3:15" ht="23.8" customHeight="1">
      <c r="C17" s="12"/>
      <c r="D17" s="12"/>
      <c r="E17" s="12"/>
      <c r="F17" s="12"/>
      <c r="G17" s="13"/>
      <c r="H17" s="13"/>
      <c r="O17"/>
    </row>
    <row r="18" spans="3:15" ht="15.05" customHeight="1">
      <c r="C18" s="12"/>
      <c r="D18" s="12"/>
      <c r="E18" s="12"/>
      <c r="F18" s="12"/>
      <c r="G18" s="12"/>
      <c r="H18" s="12"/>
      <c r="O18"/>
    </row>
    <row r="19" spans="3:15" ht="15.05">
      <c r="C19" s="12"/>
      <c r="D19" s="12"/>
      <c r="E19" s="12"/>
      <c r="F19" s="12"/>
      <c r="G19" s="12"/>
      <c r="H19" s="12"/>
      <c r="O19"/>
    </row>
    <row r="20" spans="3:15" ht="15.05">
      <c r="C20" s="12"/>
      <c r="D20" s="12"/>
      <c r="E20" s="12"/>
      <c r="F20" s="12"/>
      <c r="G20" s="12"/>
      <c r="H20" s="12"/>
      <c r="O20"/>
    </row>
    <row r="21" spans="3:15" ht="14.4" customHeight="1">
      <c r="C21" s="12"/>
      <c r="D21" s="12"/>
      <c r="E21" s="12"/>
      <c r="F21" s="12"/>
      <c r="G21" s="12"/>
      <c r="H21" s="12"/>
    </row>
    <row r="22" spans="3:15">
      <c r="C22" s="12"/>
      <c r="D22" s="12"/>
      <c r="E22" s="12"/>
      <c r="F22" s="12"/>
      <c r="G22" s="12"/>
      <c r="H22" s="12"/>
    </row>
    <row r="23" spans="3:15">
      <c r="C23" s="12"/>
      <c r="D23" s="12"/>
      <c r="E23" s="12"/>
      <c r="F23" s="12"/>
      <c r="G23" s="12"/>
      <c r="H23" s="12"/>
    </row>
    <row r="24" spans="3:15">
      <c r="C24" s="12"/>
      <c r="D24" s="12"/>
      <c r="E24" s="12"/>
      <c r="F24" s="12"/>
      <c r="G24" s="12"/>
      <c r="H24" s="12"/>
    </row>
    <row r="25" spans="3:15" ht="27.55" customHeight="1">
      <c r="C25" s="12"/>
      <c r="D25" s="12"/>
      <c r="E25" s="12"/>
      <c r="F25" s="12"/>
      <c r="G25" s="12"/>
      <c r="H25" s="12"/>
    </row>
  </sheetData>
  <mergeCells count="8">
    <mergeCell ref="M6:N6"/>
    <mergeCell ref="C11:F11"/>
    <mergeCell ref="G11:H11"/>
    <mergeCell ref="C2:I2"/>
    <mergeCell ref="C4:H4"/>
    <mergeCell ref="J4:K4"/>
    <mergeCell ref="M4:N4"/>
    <mergeCell ref="M5:N5"/>
  </mergeCells>
  <pageMargins left="0.7" right="0.7" top="0.75" bottom="0.75" header="0.3" footer="0.3"/>
  <pageSetup paperSize="9" scale="8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Doanh thu</vt:lpstr>
      <vt:lpstr>Hàng ăn thử</vt:lpstr>
      <vt:lpstr>Chi</vt:lpstr>
      <vt:lpstr>Chi!Print_Area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</cp:lastModifiedBy>
  <cp:lastPrinted>2024-10-01T01:36:00Z</cp:lastPrinted>
  <dcterms:created xsi:type="dcterms:W3CDTF">2024-09-28T05:45:00Z</dcterms:created>
  <dcterms:modified xsi:type="dcterms:W3CDTF">2025-01-21T01:36:33Z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4E64B739DE6D483C845BB5228068D662_13</vt:lpwstr>
  </property>
  <property fmtid="{D5CDD505-2E9C-101B-9397-08002B2CF9AE}" pid="3" name="KSOProductBuildVer">
    <vt:lpwstr>1033-12.2.0.19307</vt:lpwstr>
  </property>
</Properties>
</file>