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X:\02 NHI\công nợ\9.tomo - HTL\"/>
    </mc:Choice>
  </mc:AlternateContent>
  <bookViews>
    <workbookView xWindow="-120" yWindow="-120" windowWidth="24270" windowHeight="13020"/>
  </bookViews>
  <sheets>
    <sheet name="Công nợ " sheetId="2" r:id="rId1"/>
    <sheet name="T11" sheetId="12" r:id="rId2"/>
    <sheet name="T9" sheetId="11" r:id="rId3"/>
    <sheet name="T8" sheetId="10" r:id="rId4"/>
    <sheet name="T7" sheetId="9" r:id="rId5"/>
    <sheet name="T6" sheetId="8" r:id="rId6"/>
    <sheet name="T5" sheetId="7" r:id="rId7"/>
    <sheet name="T4" sheetId="6" r:id="rId8"/>
    <sheet name="T3" sheetId="5" r:id="rId9"/>
    <sheet name="T2" sheetId="3" r:id="rId10"/>
    <sheet name="T1 " sheetId="4" r:id="rId11"/>
  </sheets>
  <definedNames>
    <definedName name="_xlnm.Print_Area" localSheetId="0">'Công nợ '!$A$1:$F$42</definedName>
  </definedNames>
  <calcPr calcId="162913"/>
</workbook>
</file>

<file path=xl/calcChain.xml><?xml version="1.0" encoding="utf-8"?>
<calcChain xmlns="http://schemas.openxmlformats.org/spreadsheetml/2006/main">
  <c r="G32" i="2" l="1"/>
  <c r="G28" i="2"/>
  <c r="E28" i="2" l="1"/>
  <c r="D16" i="2"/>
  <c r="F35" i="2" l="1"/>
  <c r="F6" i="11" l="1"/>
  <c r="G6" i="11"/>
  <c r="E6" i="11"/>
  <c r="F6" i="10" l="1"/>
  <c r="G6" i="10"/>
  <c r="E6" i="10"/>
  <c r="F5" i="9" l="1"/>
  <c r="G5" i="9"/>
  <c r="E5" i="9"/>
  <c r="F14" i="8" l="1"/>
  <c r="G14" i="8"/>
  <c r="E14" i="8"/>
  <c r="E6" i="8"/>
  <c r="F6" i="8"/>
  <c r="G6" i="8"/>
  <c r="F36" i="2" l="1"/>
  <c r="D4" i="7"/>
  <c r="F11" i="6" l="1"/>
  <c r="G11" i="6"/>
  <c r="E11" i="6"/>
  <c r="E5" i="5" l="1"/>
  <c r="G3" i="3" l="1"/>
  <c r="E3" i="3" s="1"/>
  <c r="E9" i="4"/>
</calcChain>
</file>

<file path=xl/sharedStrings.xml><?xml version="1.0" encoding="utf-8"?>
<sst xmlns="http://schemas.openxmlformats.org/spreadsheetml/2006/main" count="222" uniqueCount="82">
  <si>
    <t>Nội dung</t>
  </si>
  <si>
    <t>Giảm trừ</t>
  </si>
  <si>
    <t>Sô tiền khách đã thanh toán</t>
  </si>
  <si>
    <t>Số đầu kỳ</t>
  </si>
  <si>
    <t xml:space="preserve">Hàng bán </t>
  </si>
  <si>
    <t>Tổng bán hàng</t>
  </si>
  <si>
    <t xml:space="preserve">Hàng trả </t>
  </si>
  <si>
    <t>Tổng hàng trả</t>
  </si>
  <si>
    <t>Tổng đã thanh toán</t>
  </si>
  <si>
    <t xml:space="preserve">Dư nợ phải thu </t>
  </si>
  <si>
    <t>Số tiền bán hàng  (+V)</t>
  </si>
  <si>
    <t>Tháng</t>
  </si>
  <si>
    <t>THEO DÕI CÔNG NỢ/ TOMOTOMO 2024</t>
  </si>
  <si>
    <t>18/01/2024</t>
  </si>
  <si>
    <t>Thanh toán công nợ t10 --&gt;t12 /2023</t>
  </si>
  <si>
    <t>26/01/2024</t>
  </si>
  <si>
    <t>BẢNG KÊ BÁN HÀNG THÁNG 1.2024</t>
  </si>
  <si>
    <t>Ngày chứng từ</t>
  </si>
  <si>
    <t>Số chứng từ</t>
  </si>
  <si>
    <t>Khách hàng</t>
  </si>
  <si>
    <t>Diễn giải</t>
  </si>
  <si>
    <t>Tổng tiền thanh toán</t>
  </si>
  <si>
    <t>Tổng tiền hàng</t>
  </si>
  <si>
    <t>Tiền thuế GTGT</t>
  </si>
  <si>
    <t>BH2310963</t>
  </si>
  <si>
    <t>CÔNG TY TNHH VB TOMO</t>
  </si>
  <si>
    <t>CÔNG TY TNHH VB HTL /Vinhomes Smart City</t>
  </si>
  <si>
    <t>BH2310724</t>
  </si>
  <si>
    <t>Bán hàng CÔNG TY TNHH VB HTL / Sakura Smart City, Nam Từ Liêm, HN ,  ck cố định 2%</t>
  </si>
  <si>
    <t>BH2310700</t>
  </si>
  <si>
    <t>Bán hàng CÔNG TY TNHH VB HTL /Vinhomes Smart City , ck 2% cố định</t>
  </si>
  <si>
    <t>HBTL2311/442</t>
  </si>
  <si>
    <t>Hàng Trả - Sakura Smart City, Nam Từ Liêm, HN - htl0002</t>
  </si>
  <si>
    <t>BH2311494</t>
  </si>
  <si>
    <t>DANH SÁCH BÁN HÀNG</t>
  </si>
  <si>
    <t>Ngày hạch toán</t>
  </si>
  <si>
    <t>BH2311970</t>
  </si>
  <si>
    <t>BH2311954</t>
  </si>
  <si>
    <t>Bán hàng CÔNG TY TNHH VB HTL /Vinhomes Smart City , ck 2%</t>
  </si>
  <si>
    <t>hàng trả</t>
  </si>
  <si>
    <t>tổng bán</t>
  </si>
  <si>
    <t>Hàng trả tháng 3</t>
  </si>
  <si>
    <t>Hàng trả  tháng 1</t>
  </si>
  <si>
    <t>BH2312904</t>
  </si>
  <si>
    <t>CÔNG TY TNHH VB HTL / Sakura Smart City, Nam Từ Liêm, HN</t>
  </si>
  <si>
    <t>BH2312777</t>
  </si>
  <si>
    <t>DANH SÁCH HÀNG BÁN THÁNG 4.2024</t>
  </si>
  <si>
    <t>HÀNG TRẢ THÁNG 4.2024</t>
  </si>
  <si>
    <t>HBTL2311/1390</t>
  </si>
  <si>
    <t>HBTL2311/1389</t>
  </si>
  <si>
    <t>Hàng Trả - CÔNG TY TNHH VB HTL /Vinhomes Smart City - htl0003</t>
  </si>
  <si>
    <t>Hàng trả tháng 4</t>
  </si>
  <si>
    <t>Thanh toán công nợ</t>
  </si>
  <si>
    <t>DANH SÁCH BÁN HÀNG THÁNG 5</t>
  </si>
  <si>
    <t>Hàng trả tháng 5</t>
  </si>
  <si>
    <t>BH2314068</t>
  </si>
  <si>
    <t>BH2314043</t>
  </si>
  <si>
    <t>BH2313779</t>
  </si>
  <si>
    <t>BẢNG KÊ HÓA ĐƠN, CHỨNG TỪ HÀNG HÓA, DỊCH VỤ BÁN RA THÁNG 6</t>
  </si>
  <si>
    <t>Hàng Trả - CÔNG TY TNHH VB HTL / Sakura Smart City, Nam Từ Liêm, HN - htl0002</t>
  </si>
  <si>
    <t>HBTL2311/2024</t>
  </si>
  <si>
    <t>HBTL2311/2225</t>
  </si>
  <si>
    <t>DANH SÁCH TRẢ LẠI HÀNG BÁN THÁNG 6</t>
  </si>
  <si>
    <t>Hàng trả tháng 6</t>
  </si>
  <si>
    <t>BH2314416</t>
  </si>
  <si>
    <t>BH2314412</t>
  </si>
  <si>
    <t>BẢNG KÊ BÁN HÀNG THÁNG 7</t>
  </si>
  <si>
    <t>Thanh toán hết tháng 06/2024</t>
  </si>
  <si>
    <t>BH2315299</t>
  </si>
  <si>
    <t>BH2315298</t>
  </si>
  <si>
    <t>BH2315160</t>
  </si>
  <si>
    <t>Thanh toán hết tháng 07/2024</t>
  </si>
  <si>
    <t>16/08/2024</t>
  </si>
  <si>
    <t>BH2316351</t>
  </si>
  <si>
    <t>BH2316247</t>
  </si>
  <si>
    <t>BH2316167</t>
  </si>
  <si>
    <t>Thanh toán hết tháng 08/2024</t>
  </si>
  <si>
    <t>Thanh toán CN</t>
  </si>
  <si>
    <t>16/10/2024</t>
  </si>
  <si>
    <t>Mã khách hàng</t>
  </si>
  <si>
    <t>HTL</t>
  </si>
  <si>
    <t>BẢNG KÊ BÁN HÀNG THÁNG 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</si>
</sst>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_-;\-* #,##0.00_-;_-* &quot;-&quot;??_-;_-@_-"/>
    <numFmt numFmtId="165" formatCode="_-* #,##0_-;\-* #,##0_-;_-* &quot;-&quot;??_-;_-@_-"/>
    <numFmt numFmtId="166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b/>
      <sz val="15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sz val="8"/>
      <color rgb="FF000000"/>
      <name val="Microsoft Sans Serif"/>
      <family val="2"/>
    </font>
    <font>
      <sz val="8"/>
      <name val="Microsoft Sans Serif"/>
      <family val="2"/>
    </font>
    <font>
      <b/>
      <sz val="8"/>
      <color rgb="FF000000"/>
      <name val="Microsoft Sans Serif"/>
      <family val="2"/>
    </font>
    <font>
      <b/>
      <sz val="8"/>
      <name val="Microsoft Sans Serif"/>
      <family val="2"/>
    </font>
    <font>
      <b/>
      <sz val="11"/>
      <color theme="1"/>
      <name val="Calibri"/>
      <family val="2"/>
      <scheme val="minor"/>
    </font>
    <font>
      <b/>
      <sz val="10"/>
      <name val="Microsoft Sans Serif"/>
      <family val="2"/>
    </font>
    <font>
      <b/>
      <sz val="12"/>
      <color theme="1"/>
      <name val="Calibri"/>
      <family val="2"/>
      <scheme val="minor"/>
    </font>
    <font>
      <b/>
      <sz val="14"/>
      <color rgb="FFFF0000"/>
      <name val="Times New Roman"/>
      <family val="1"/>
    </font>
    <font>
      <b/>
      <sz val="9"/>
      <name val="Microsoft Sans Serif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/>
      <right/>
      <top/>
      <bottom style="thin">
        <color rgb="FF8DA1DE"/>
      </bottom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62">
    <xf numFmtId="0" fontId="0" fillId="0" borderId="0" xfId="0"/>
    <xf numFmtId="0" fontId="7" fillId="0" borderId="1" xfId="1" applyFont="1" applyBorder="1" applyAlignment="1">
      <alignment horizontal="center" vertical="center" wrapText="1"/>
    </xf>
    <xf numFmtId="14" fontId="5" fillId="0" borderId="0" xfId="1" quotePrefix="1" applyNumberFormat="1" applyFont="1" applyAlignment="1">
      <alignment horizontal="left" vertical="center"/>
    </xf>
    <xf numFmtId="165" fontId="7" fillId="0" borderId="1" xfId="2" applyNumberFormat="1" applyFont="1" applyFill="1" applyBorder="1" applyAlignment="1">
      <alignment horizontal="right" vertical="center" wrapText="1"/>
    </xf>
    <xf numFmtId="165" fontId="5" fillId="0" borderId="0" xfId="2" applyNumberFormat="1" applyFont="1" applyAlignment="1">
      <alignment horizontal="center" vertical="center"/>
    </xf>
    <xf numFmtId="0" fontId="5" fillId="0" borderId="0" xfId="1" quotePrefix="1" applyFont="1" applyAlignment="1">
      <alignment horizontal="center" vertical="center"/>
    </xf>
    <xf numFmtId="0" fontId="6" fillId="0" borderId="1" xfId="1" applyFont="1" applyBorder="1" applyAlignment="1">
      <alignment horizontal="center" vertical="center" wrapText="1"/>
    </xf>
    <xf numFmtId="165" fontId="6" fillId="0" borderId="1" xfId="2" applyNumberFormat="1" applyFont="1" applyFill="1" applyBorder="1" applyAlignment="1">
      <alignment horizontal="right" vertical="center" wrapText="1"/>
    </xf>
    <xf numFmtId="0" fontId="7" fillId="3" borderId="1" xfId="1" applyFont="1" applyFill="1" applyBorder="1" applyAlignment="1">
      <alignment horizontal="center" vertical="center" wrapText="1"/>
    </xf>
    <xf numFmtId="165" fontId="7" fillId="3" borderId="1" xfId="2" applyNumberFormat="1" applyFont="1" applyFill="1" applyBorder="1" applyAlignment="1">
      <alignment horizontal="center" vertical="center" wrapText="1"/>
    </xf>
    <xf numFmtId="165" fontId="3" fillId="3" borderId="1" xfId="2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6" fillId="0" borderId="2" xfId="1" applyFont="1" applyBorder="1" applyAlignment="1">
      <alignment horizontal="center" vertical="center"/>
    </xf>
    <xf numFmtId="14" fontId="9" fillId="4" borderId="5" xfId="0" applyNumberFormat="1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38" fontId="9" fillId="4" borderId="5" xfId="0" applyNumberFormat="1" applyFont="1" applyFill="1" applyBorder="1" applyAlignment="1">
      <alignment horizontal="center" vertical="center" wrapText="1"/>
    </xf>
    <xf numFmtId="14" fontId="9" fillId="0" borderId="6" xfId="0" applyNumberFormat="1" applyFont="1" applyBorder="1" applyAlignment="1">
      <alignment horizontal="center" vertical="center"/>
    </xf>
    <xf numFmtId="0" fontId="9" fillId="0" borderId="6" xfId="0" applyFont="1" applyBorder="1" applyAlignment="1">
      <alignment horizontal="left" vertical="center"/>
    </xf>
    <xf numFmtId="38" fontId="9" fillId="0" borderId="6" xfId="0" applyNumberFormat="1" applyFont="1" applyBorder="1" applyAlignment="1">
      <alignment horizontal="right" vertical="center"/>
    </xf>
    <xf numFmtId="0" fontId="9" fillId="0" borderId="0" xfId="0" applyFont="1" applyFill="1" applyBorder="1" applyAlignment="1">
      <alignment horizontal="left" vertical="center"/>
    </xf>
    <xf numFmtId="38" fontId="10" fillId="5" borderId="6" xfId="0" applyNumberFormat="1" applyFont="1" applyFill="1" applyBorder="1" applyAlignment="1">
      <alignment horizontal="right" vertical="center"/>
    </xf>
    <xf numFmtId="14" fontId="0" fillId="0" borderId="0" xfId="0" applyNumberFormat="1"/>
    <xf numFmtId="38" fontId="0" fillId="0" borderId="0" xfId="0" applyNumberFormat="1"/>
    <xf numFmtId="0" fontId="9" fillId="0" borderId="0" xfId="0" applyFont="1" applyBorder="1" applyAlignment="1">
      <alignment horizontal="left" vertical="center"/>
    </xf>
    <xf numFmtId="14" fontId="10" fillId="5" borderId="6" xfId="0" applyNumberFormat="1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right" vertical="center"/>
    </xf>
    <xf numFmtId="38" fontId="12" fillId="5" borderId="6" xfId="0" applyNumberFormat="1" applyFont="1" applyFill="1" applyBorder="1" applyAlignment="1">
      <alignment horizontal="right" vertical="center"/>
    </xf>
    <xf numFmtId="38" fontId="13" fillId="0" borderId="0" xfId="0" applyNumberFormat="1" applyFont="1"/>
    <xf numFmtId="0" fontId="10" fillId="0" borderId="6" xfId="0" applyFont="1" applyBorder="1" applyAlignment="1">
      <alignment horizontal="left" vertical="center"/>
    </xf>
    <xf numFmtId="14" fontId="10" fillId="0" borderId="6" xfId="0" applyNumberFormat="1" applyFont="1" applyBorder="1" applyAlignment="1">
      <alignment horizontal="center" vertical="center"/>
    </xf>
    <xf numFmtId="38" fontId="10" fillId="0" borderId="6" xfId="0" applyNumberFormat="1" applyFont="1" applyBorder="1" applyAlignment="1">
      <alignment horizontal="right" vertical="center"/>
    </xf>
    <xf numFmtId="38" fontId="14" fillId="5" borderId="6" xfId="0" applyNumberFormat="1" applyFont="1" applyFill="1" applyBorder="1" applyAlignment="1">
      <alignment horizontal="right" vertical="center"/>
    </xf>
    <xf numFmtId="0" fontId="8" fillId="0" borderId="0" xfId="0" applyFont="1" applyBorder="1" applyAlignment="1"/>
    <xf numFmtId="38" fontId="15" fillId="0" borderId="0" xfId="0" applyNumberFormat="1" applyFont="1"/>
    <xf numFmtId="165" fontId="0" fillId="0" borderId="0" xfId="0" applyNumberFormat="1" applyAlignment="1">
      <alignment vertical="center"/>
    </xf>
    <xf numFmtId="0" fontId="6" fillId="0" borderId="1" xfId="1" applyFont="1" applyBorder="1" applyAlignment="1">
      <alignment horizontal="center" vertical="center"/>
    </xf>
    <xf numFmtId="166" fontId="6" fillId="0" borderId="1" xfId="2" applyNumberFormat="1" applyFont="1" applyBorder="1" applyAlignment="1">
      <alignment horizontal="center" vertical="center"/>
    </xf>
    <xf numFmtId="0" fontId="6" fillId="0" borderId="1" xfId="1" applyFont="1" applyBorder="1" applyAlignment="1">
      <alignment vertical="center"/>
    </xf>
    <xf numFmtId="0" fontId="6" fillId="0" borderId="3" xfId="1" applyFont="1" applyBorder="1" applyAlignment="1">
      <alignment horizontal="center" vertical="center"/>
    </xf>
    <xf numFmtId="166" fontId="6" fillId="0" borderId="1" xfId="2" applyNumberFormat="1" applyFont="1" applyBorder="1" applyAlignment="1">
      <alignment vertical="center"/>
    </xf>
    <xf numFmtId="165" fontId="7" fillId="3" borderId="1" xfId="2" applyNumberFormat="1" applyFont="1" applyFill="1" applyBorder="1" applyAlignment="1">
      <alignment horizontal="center" vertical="center"/>
    </xf>
    <xf numFmtId="166" fontId="7" fillId="3" borderId="1" xfId="2" applyNumberFormat="1" applyFont="1" applyFill="1" applyBorder="1" applyAlignment="1">
      <alignment horizontal="center" vertical="center"/>
    </xf>
    <xf numFmtId="0" fontId="7" fillId="3" borderId="1" xfId="1" applyFont="1" applyFill="1" applyBorder="1" applyAlignment="1">
      <alignment vertical="center"/>
    </xf>
    <xf numFmtId="165" fontId="6" fillId="0" borderId="1" xfId="2" applyNumberFormat="1" applyFont="1" applyBorder="1" applyAlignment="1">
      <alignment horizontal="center" vertical="center"/>
    </xf>
    <xf numFmtId="166" fontId="0" fillId="0" borderId="0" xfId="0" applyNumberFormat="1" applyAlignment="1">
      <alignment vertical="center"/>
    </xf>
    <xf numFmtId="14" fontId="6" fillId="0" borderId="1" xfId="1" applyNumberFormat="1" applyFont="1" applyBorder="1" applyAlignment="1">
      <alignment horizontal="center" vertical="center"/>
    </xf>
    <xf numFmtId="0" fontId="6" fillId="0" borderId="1" xfId="1" applyFont="1" applyBorder="1" applyAlignment="1">
      <alignment horizontal="left" vertical="center"/>
    </xf>
    <xf numFmtId="14" fontId="6" fillId="0" borderId="3" xfId="1" applyNumberFormat="1" applyFont="1" applyBorder="1" applyAlignment="1">
      <alignment horizontal="center" vertical="center"/>
    </xf>
    <xf numFmtId="166" fontId="7" fillId="3" borderId="1" xfId="1" applyNumberFormat="1" applyFont="1" applyFill="1" applyBorder="1" applyAlignment="1">
      <alignment vertical="center"/>
    </xf>
    <xf numFmtId="0" fontId="1" fillId="0" borderId="0" xfId="1" applyAlignment="1">
      <alignment vertical="center"/>
    </xf>
    <xf numFmtId="166" fontId="16" fillId="6" borderId="1" xfId="1" applyNumberFormat="1" applyFont="1" applyFill="1" applyBorder="1" applyAlignment="1">
      <alignment vertical="center"/>
    </xf>
    <xf numFmtId="38" fontId="17" fillId="5" borderId="6" xfId="0" applyNumberFormat="1" applyFont="1" applyFill="1" applyBorder="1" applyAlignment="1">
      <alignment horizontal="right" vertical="center"/>
    </xf>
    <xf numFmtId="38" fontId="11" fillId="0" borderId="6" xfId="0" applyNumberFormat="1" applyFont="1" applyBorder="1" applyAlignment="1">
      <alignment horizontal="right" vertical="center"/>
    </xf>
    <xf numFmtId="14" fontId="2" fillId="0" borderId="0" xfId="1" applyNumberFormat="1" applyFont="1" applyAlignment="1">
      <alignment horizontal="center" vertical="center"/>
    </xf>
    <xf numFmtId="14" fontId="7" fillId="3" borderId="3" xfId="1" applyNumberFormat="1" applyFont="1" applyFill="1" applyBorder="1" applyAlignment="1">
      <alignment horizontal="center" vertical="center"/>
    </xf>
    <xf numFmtId="14" fontId="7" fillId="3" borderId="2" xfId="1" applyNumberFormat="1" applyFont="1" applyFill="1" applyBorder="1" applyAlignment="1">
      <alignment horizontal="center" vertical="center"/>
    </xf>
    <xf numFmtId="14" fontId="4" fillId="2" borderId="3" xfId="1" quotePrefix="1" applyNumberFormat="1" applyFont="1" applyFill="1" applyBorder="1" applyAlignment="1">
      <alignment horizontal="center" vertical="center"/>
    </xf>
    <xf numFmtId="14" fontId="4" fillId="2" borderId="4" xfId="1" quotePrefix="1" applyNumberFormat="1" applyFont="1" applyFill="1" applyBorder="1" applyAlignment="1">
      <alignment horizontal="center" vertical="center"/>
    </xf>
    <xf numFmtId="14" fontId="4" fillId="2" borderId="2" xfId="1" quotePrefix="1" applyNumberFormat="1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0" xfId="0" applyFont="1" applyBorder="1" applyAlignment="1">
      <alignment horizontal="center" vertical="center"/>
    </xf>
  </cellXfs>
  <cellStyles count="3">
    <cellStyle name="Comma 2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38"/>
  <sheetViews>
    <sheetView tabSelected="1" topLeftCell="A13" zoomScaleNormal="100" workbookViewId="0">
      <selection activeCell="G33" sqref="G33"/>
    </sheetView>
  </sheetViews>
  <sheetFormatPr defaultRowHeight="15" x14ac:dyDescent="0.25"/>
  <cols>
    <col min="1" max="1" width="5.85546875" style="11" customWidth="1"/>
    <col min="2" max="2" width="18.5703125" style="11" customWidth="1"/>
    <col min="3" max="3" width="36.85546875" style="11" customWidth="1"/>
    <col min="4" max="4" width="17.42578125" style="11" customWidth="1"/>
    <col min="5" max="5" width="17.28515625" style="11" customWidth="1"/>
    <col min="6" max="6" width="16.7109375" style="11" customWidth="1"/>
    <col min="7" max="7" width="11.5703125" style="11" bestFit="1" customWidth="1"/>
    <col min="8" max="9" width="9.140625" style="11"/>
    <col min="10" max="10" width="10.5703125" style="11" bestFit="1" customWidth="1"/>
    <col min="11" max="16384" width="9.140625" style="11"/>
  </cols>
  <sheetData>
    <row r="1" spans="2:7" ht="29.25" customHeight="1" x14ac:dyDescent="0.25">
      <c r="B1" s="53" t="s">
        <v>12</v>
      </c>
      <c r="C1" s="53"/>
      <c r="D1" s="53"/>
      <c r="E1" s="53"/>
      <c r="F1" s="53"/>
    </row>
    <row r="2" spans="2:7" ht="31.5" x14ac:dyDescent="0.25">
      <c r="B2" s="8" t="s">
        <v>11</v>
      </c>
      <c r="C2" s="8" t="s">
        <v>0</v>
      </c>
      <c r="D2" s="9" t="s">
        <v>10</v>
      </c>
      <c r="E2" s="8" t="s">
        <v>1</v>
      </c>
      <c r="F2" s="8" t="s">
        <v>2</v>
      </c>
    </row>
    <row r="3" spans="2:7" ht="24" customHeight="1" x14ac:dyDescent="0.25">
      <c r="B3" s="1"/>
      <c r="C3" s="1" t="s">
        <v>3</v>
      </c>
      <c r="D3" s="3">
        <v>9460897</v>
      </c>
      <c r="E3" s="1"/>
      <c r="F3" s="1"/>
    </row>
    <row r="4" spans="2:7" ht="22.5" customHeight="1" x14ac:dyDescent="0.25">
      <c r="B4" s="6">
        <v>1</v>
      </c>
      <c r="C4" s="6" t="s">
        <v>4</v>
      </c>
      <c r="D4" s="7">
        <v>4245939</v>
      </c>
      <c r="E4" s="1"/>
      <c r="F4" s="1"/>
    </row>
    <row r="5" spans="2:7" ht="22.5" customHeight="1" x14ac:dyDescent="0.25">
      <c r="B5" s="6">
        <v>2</v>
      </c>
      <c r="C5" s="6" t="s">
        <v>4</v>
      </c>
      <c r="D5" s="7">
        <v>2989437.84</v>
      </c>
      <c r="E5" s="1"/>
      <c r="F5" s="1"/>
      <c r="G5" s="34"/>
    </row>
    <row r="6" spans="2:7" ht="22.5" customHeight="1" x14ac:dyDescent="0.25">
      <c r="B6" s="6">
        <v>3</v>
      </c>
      <c r="C6" s="6" t="s">
        <v>4</v>
      </c>
      <c r="D6" s="7">
        <v>2182272</v>
      </c>
      <c r="E6" s="1"/>
      <c r="F6" s="1"/>
      <c r="G6" s="34"/>
    </row>
    <row r="7" spans="2:7" ht="22.5" customHeight="1" x14ac:dyDescent="0.25">
      <c r="B7" s="35">
        <v>4</v>
      </c>
      <c r="C7" s="6" t="s">
        <v>4</v>
      </c>
      <c r="D7" s="7">
        <v>1679648</v>
      </c>
      <c r="E7" s="36"/>
      <c r="F7" s="37"/>
    </row>
    <row r="8" spans="2:7" ht="22.5" customHeight="1" x14ac:dyDescent="0.25">
      <c r="B8" s="38">
        <v>5</v>
      </c>
      <c r="C8" s="6" t="s">
        <v>4</v>
      </c>
      <c r="D8" s="7">
        <v>784994</v>
      </c>
      <c r="E8" s="39"/>
      <c r="F8" s="37"/>
    </row>
    <row r="9" spans="2:7" ht="22.5" customHeight="1" x14ac:dyDescent="0.25">
      <c r="B9" s="38">
        <v>6</v>
      </c>
      <c r="C9" s="6" t="s">
        <v>4</v>
      </c>
      <c r="D9" s="7">
        <v>1615257</v>
      </c>
      <c r="E9" s="39"/>
      <c r="F9" s="37"/>
    </row>
    <row r="10" spans="2:7" ht="23.25" customHeight="1" x14ac:dyDescent="0.25">
      <c r="B10" s="38">
        <v>7</v>
      </c>
      <c r="C10" s="6" t="s">
        <v>4</v>
      </c>
      <c r="D10" s="7">
        <v>1880784</v>
      </c>
      <c r="E10" s="39"/>
      <c r="F10" s="37"/>
    </row>
    <row r="11" spans="2:7" ht="21" customHeight="1" x14ac:dyDescent="0.25">
      <c r="B11" s="38">
        <v>8</v>
      </c>
      <c r="C11" s="6" t="s">
        <v>4</v>
      </c>
      <c r="D11" s="7">
        <v>3043015</v>
      </c>
      <c r="E11" s="39"/>
      <c r="F11" s="37"/>
    </row>
    <row r="12" spans="2:7" ht="24" customHeight="1" x14ac:dyDescent="0.25">
      <c r="B12" s="38">
        <v>9</v>
      </c>
      <c r="C12" s="6" t="s">
        <v>4</v>
      </c>
      <c r="D12" s="7">
        <v>2870386</v>
      </c>
      <c r="E12" s="39"/>
      <c r="F12" s="37"/>
    </row>
    <row r="13" spans="2:7" ht="22.5" customHeight="1" x14ac:dyDescent="0.25">
      <c r="B13" s="38">
        <v>10</v>
      </c>
      <c r="C13" s="6" t="s">
        <v>4</v>
      </c>
      <c r="D13" s="7">
        <v>0</v>
      </c>
      <c r="E13" s="39"/>
      <c r="F13" s="37"/>
    </row>
    <row r="14" spans="2:7" ht="22.5" customHeight="1" x14ac:dyDescent="0.25">
      <c r="B14" s="38">
        <v>11</v>
      </c>
      <c r="C14" s="6" t="s">
        <v>4</v>
      </c>
      <c r="D14" s="7">
        <v>853286</v>
      </c>
      <c r="E14" s="39"/>
      <c r="F14" s="37"/>
    </row>
    <row r="15" spans="2:7" ht="22.5" customHeight="1" x14ac:dyDescent="0.25">
      <c r="B15" s="38">
        <v>12</v>
      </c>
      <c r="C15" s="6" t="s">
        <v>4</v>
      </c>
      <c r="D15" s="7">
        <v>0</v>
      </c>
      <c r="E15" s="39"/>
      <c r="F15" s="37"/>
    </row>
    <row r="16" spans="2:7" ht="24.75" customHeight="1" x14ac:dyDescent="0.25">
      <c r="B16" s="54" t="s">
        <v>5</v>
      </c>
      <c r="C16" s="55"/>
      <c r="D16" s="40">
        <f>+SUM(D4:D15)</f>
        <v>22145018.84</v>
      </c>
      <c r="E16" s="41"/>
      <c r="F16" s="42"/>
    </row>
    <row r="17" spans="2:10" ht="24" customHeight="1" x14ac:dyDescent="0.25">
      <c r="B17" s="35"/>
      <c r="C17" s="12" t="s">
        <v>42</v>
      </c>
      <c r="D17" s="43"/>
      <c r="E17" s="36">
        <v>157172</v>
      </c>
      <c r="F17" s="37"/>
      <c r="I17" s="34"/>
    </row>
    <row r="18" spans="2:10" ht="24" customHeight="1" x14ac:dyDescent="0.25">
      <c r="B18" s="35"/>
      <c r="C18" s="12" t="s">
        <v>41</v>
      </c>
      <c r="D18" s="43"/>
      <c r="E18" s="36">
        <v>562917</v>
      </c>
      <c r="F18" s="37"/>
    </row>
    <row r="19" spans="2:10" ht="24" customHeight="1" x14ac:dyDescent="0.25">
      <c r="B19" s="35"/>
      <c r="C19" s="12" t="s">
        <v>51</v>
      </c>
      <c r="D19" s="43"/>
      <c r="E19" s="36">
        <v>329998</v>
      </c>
      <c r="F19" s="37"/>
    </row>
    <row r="20" spans="2:10" ht="24" customHeight="1" x14ac:dyDescent="0.25">
      <c r="B20" s="35"/>
      <c r="C20" s="12" t="s">
        <v>54</v>
      </c>
      <c r="D20" s="43"/>
      <c r="E20" s="36">
        <v>117544</v>
      </c>
      <c r="F20" s="37"/>
      <c r="G20" s="44"/>
    </row>
    <row r="21" spans="2:10" ht="24" customHeight="1" x14ac:dyDescent="0.25">
      <c r="B21" s="35"/>
      <c r="C21" s="12" t="s">
        <v>63</v>
      </c>
      <c r="D21" s="43"/>
      <c r="E21" s="36">
        <v>235088</v>
      </c>
      <c r="F21" s="37"/>
    </row>
    <row r="22" spans="2:10" ht="15.75" hidden="1" x14ac:dyDescent="0.25">
      <c r="B22" s="35"/>
      <c r="C22" s="12" t="s">
        <v>6</v>
      </c>
      <c r="D22" s="43"/>
      <c r="E22" s="36"/>
      <c r="F22" s="37"/>
    </row>
    <row r="23" spans="2:10" ht="15.75" hidden="1" x14ac:dyDescent="0.25">
      <c r="B23" s="35"/>
      <c r="C23" s="12" t="s">
        <v>6</v>
      </c>
      <c r="D23" s="43"/>
      <c r="E23" s="36"/>
      <c r="F23" s="37"/>
    </row>
    <row r="24" spans="2:10" ht="15.75" hidden="1" x14ac:dyDescent="0.25">
      <c r="B24" s="35"/>
      <c r="C24" s="12" t="s">
        <v>6</v>
      </c>
      <c r="D24" s="43"/>
      <c r="E24" s="36"/>
      <c r="F24" s="37"/>
    </row>
    <row r="25" spans="2:10" ht="15.75" hidden="1" x14ac:dyDescent="0.25">
      <c r="B25" s="35"/>
      <c r="C25" s="12" t="s">
        <v>6</v>
      </c>
      <c r="D25" s="43"/>
      <c r="E25" s="36"/>
      <c r="F25" s="37"/>
    </row>
    <row r="26" spans="2:10" ht="15.75" hidden="1" x14ac:dyDescent="0.25">
      <c r="B26" s="35"/>
      <c r="C26" s="12" t="s">
        <v>6</v>
      </c>
      <c r="D26" s="43"/>
      <c r="E26" s="36"/>
      <c r="F26" s="37"/>
    </row>
    <row r="27" spans="2:10" ht="15.75" hidden="1" x14ac:dyDescent="0.25">
      <c r="B27" s="35"/>
      <c r="C27" s="12" t="s">
        <v>6</v>
      </c>
      <c r="D27" s="43"/>
      <c r="E27" s="36"/>
      <c r="F27" s="37"/>
    </row>
    <row r="28" spans="2:10" ht="27" customHeight="1" x14ac:dyDescent="0.25">
      <c r="B28" s="54" t="s">
        <v>7</v>
      </c>
      <c r="C28" s="55"/>
      <c r="D28" s="40"/>
      <c r="E28" s="40">
        <f>+SUM(E17:E27)</f>
        <v>1402719</v>
      </c>
      <c r="F28" s="42"/>
      <c r="G28" s="34">
        <f>D16-E28</f>
        <v>20742299.84</v>
      </c>
      <c r="J28" s="34"/>
    </row>
    <row r="29" spans="2:10" ht="21.75" customHeight="1" x14ac:dyDescent="0.25">
      <c r="B29" s="45" t="s">
        <v>13</v>
      </c>
      <c r="C29" s="46" t="s">
        <v>14</v>
      </c>
      <c r="D29" s="43"/>
      <c r="E29" s="36"/>
      <c r="F29" s="7">
        <v>9887368</v>
      </c>
      <c r="G29" s="34"/>
    </row>
    <row r="30" spans="2:10" ht="21.75" customHeight="1" x14ac:dyDescent="0.25">
      <c r="B30" s="45" t="s">
        <v>15</v>
      </c>
      <c r="C30" s="46" t="s">
        <v>52</v>
      </c>
      <c r="D30" s="43"/>
      <c r="E30" s="36"/>
      <c r="F30" s="7">
        <v>9460897</v>
      </c>
    </row>
    <row r="31" spans="2:10" ht="25.5" customHeight="1" x14ac:dyDescent="0.25">
      <c r="B31" s="45">
        <v>45572</v>
      </c>
      <c r="C31" s="46" t="s">
        <v>67</v>
      </c>
      <c r="D31" s="43"/>
      <c r="E31" s="36"/>
      <c r="F31" s="39">
        <v>2207461</v>
      </c>
    </row>
    <row r="32" spans="2:10" ht="20.25" customHeight="1" x14ac:dyDescent="0.25">
      <c r="B32" s="47" t="s">
        <v>72</v>
      </c>
      <c r="C32" s="46" t="s">
        <v>71</v>
      </c>
      <c r="D32" s="43"/>
      <c r="E32" s="36"/>
      <c r="F32" s="39">
        <v>1880784</v>
      </c>
      <c r="G32" s="34">
        <f>D14-F36</f>
        <v>172629.16000000015</v>
      </c>
    </row>
    <row r="33" spans="2:10" ht="21.75" customHeight="1" x14ac:dyDescent="0.25">
      <c r="B33" s="47">
        <v>45574</v>
      </c>
      <c r="C33" s="46" t="s">
        <v>76</v>
      </c>
      <c r="D33" s="43"/>
      <c r="E33" s="36"/>
      <c r="F33" s="39">
        <v>3043015</v>
      </c>
    </row>
    <row r="34" spans="2:10" ht="21.75" customHeight="1" x14ac:dyDescent="0.25">
      <c r="B34" s="47" t="s">
        <v>78</v>
      </c>
      <c r="C34" s="46" t="s">
        <v>77</v>
      </c>
      <c r="D34" s="43"/>
      <c r="E34" s="36"/>
      <c r="F34" s="39">
        <v>3043015</v>
      </c>
    </row>
    <row r="35" spans="2:10" ht="26.25" customHeight="1" x14ac:dyDescent="0.25">
      <c r="B35" s="54" t="s">
        <v>8</v>
      </c>
      <c r="C35" s="55"/>
      <c r="D35" s="10"/>
      <c r="E35" s="48"/>
      <c r="F35" s="48">
        <f>+SUM(F29:F34)</f>
        <v>29522540</v>
      </c>
      <c r="J35" s="34"/>
    </row>
    <row r="36" spans="2:10" ht="25.5" customHeight="1" x14ac:dyDescent="0.25">
      <c r="B36" s="56" t="s">
        <v>9</v>
      </c>
      <c r="C36" s="57"/>
      <c r="D36" s="57"/>
      <c r="E36" s="58"/>
      <c r="F36" s="50">
        <f>+D3+D16-E28-F35</f>
        <v>680656.83999999985</v>
      </c>
    </row>
    <row r="37" spans="2:10" ht="15.75" x14ac:dyDescent="0.25">
      <c r="B37" s="5"/>
      <c r="C37" s="2"/>
      <c r="D37" s="4"/>
      <c r="E37" s="49"/>
      <c r="F37" s="49"/>
    </row>
    <row r="38" spans="2:10" ht="15.75" x14ac:dyDescent="0.25">
      <c r="B38" s="5"/>
      <c r="C38" s="2"/>
      <c r="D38" s="4"/>
    </row>
  </sheetData>
  <mergeCells count="5">
    <mergeCell ref="B1:F1"/>
    <mergeCell ref="B16:C16"/>
    <mergeCell ref="B28:C28"/>
    <mergeCell ref="B35:C35"/>
    <mergeCell ref="B36:E36"/>
  </mergeCells>
  <pageMargins left="0.7" right="0.7" top="0.75" bottom="0.75" header="0.3" footer="0.3"/>
  <pageSetup paperSize="9" scale="8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12"/>
  <sheetViews>
    <sheetView zoomScaleNormal="100" workbookViewId="0">
      <selection activeCell="E3" sqref="E3"/>
    </sheetView>
  </sheetViews>
  <sheetFormatPr defaultColWidth="9.140625" defaultRowHeight="15" x14ac:dyDescent="0.25"/>
  <cols>
    <col min="1" max="1" width="13.5703125" style="21" customWidth="1"/>
    <col min="2" max="2" width="14.28515625" customWidth="1"/>
    <col min="3" max="3" width="26.85546875" customWidth="1"/>
    <col min="4" max="4" width="44" customWidth="1"/>
    <col min="5" max="5" width="15.7109375" style="22" customWidth="1"/>
    <col min="6" max="7" width="14.28515625" style="22" customWidth="1"/>
  </cols>
  <sheetData>
    <row r="1" spans="1:7" ht="33.75" customHeight="1" x14ac:dyDescent="0.25">
      <c r="A1" s="61" t="s">
        <v>16</v>
      </c>
      <c r="B1" s="61"/>
      <c r="C1" s="61"/>
      <c r="D1" s="61"/>
      <c r="E1" s="61"/>
      <c r="F1" s="61"/>
      <c r="G1" s="61"/>
    </row>
    <row r="2" spans="1:7" ht="27.75" customHeight="1" x14ac:dyDescent="0.25">
      <c r="A2" s="13" t="s">
        <v>17</v>
      </c>
      <c r="B2" s="14" t="s">
        <v>18</v>
      </c>
      <c r="C2" s="14" t="s">
        <v>19</v>
      </c>
      <c r="D2" s="14" t="s">
        <v>20</v>
      </c>
      <c r="E2" s="15" t="s">
        <v>21</v>
      </c>
      <c r="F2" s="15" t="s">
        <v>22</v>
      </c>
      <c r="G2" s="15" t="s">
        <v>23</v>
      </c>
    </row>
    <row r="3" spans="1:7" ht="27.75" customHeight="1" x14ac:dyDescent="0.25">
      <c r="A3" s="16">
        <v>45323</v>
      </c>
      <c r="B3" s="16" t="s">
        <v>33</v>
      </c>
      <c r="C3" s="17" t="s">
        <v>25</v>
      </c>
      <c r="D3" s="17" t="s">
        <v>26</v>
      </c>
      <c r="E3" s="18">
        <f>F3+G3</f>
        <v>2989437.84</v>
      </c>
      <c r="F3" s="18">
        <v>2767998</v>
      </c>
      <c r="G3" s="18">
        <f>F3*8%</f>
        <v>221439.84</v>
      </c>
    </row>
    <row r="4" spans="1:7" ht="27.75" customHeight="1" x14ac:dyDescent="0.25">
      <c r="A4" s="16"/>
      <c r="B4" s="17"/>
      <c r="C4" s="17"/>
      <c r="D4" s="17"/>
      <c r="E4" s="18"/>
      <c r="F4" s="18"/>
      <c r="G4" s="18"/>
    </row>
    <row r="5" spans="1:7" ht="27.75" customHeight="1" x14ac:dyDescent="0.25">
      <c r="A5" s="16"/>
      <c r="B5" s="17"/>
      <c r="C5" s="17"/>
      <c r="D5" s="17"/>
      <c r="E5" s="18"/>
      <c r="F5" s="18"/>
      <c r="G5" s="18"/>
    </row>
    <row r="6" spans="1:7" ht="24" customHeight="1" x14ac:dyDescent="0.25">
      <c r="A6" s="16"/>
      <c r="B6" s="17"/>
      <c r="C6" s="17"/>
      <c r="D6" s="19"/>
      <c r="E6" s="20"/>
      <c r="F6" s="20"/>
      <c r="G6" s="20"/>
    </row>
    <row r="12" spans="1:7" x14ac:dyDescent="0.25">
      <c r="D12" s="17"/>
    </row>
  </sheetData>
  <mergeCells count="1">
    <mergeCell ref="A1:G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12"/>
  <sheetViews>
    <sheetView zoomScaleNormal="100" workbookViewId="0">
      <selection activeCell="A6" sqref="A6"/>
    </sheetView>
  </sheetViews>
  <sheetFormatPr defaultColWidth="9.140625" defaultRowHeight="15" x14ac:dyDescent="0.25"/>
  <cols>
    <col min="1" max="1" width="13.5703125" style="21" customWidth="1"/>
    <col min="2" max="2" width="14.28515625" customWidth="1"/>
    <col min="3" max="3" width="26.85546875" customWidth="1"/>
    <col min="4" max="4" width="44" customWidth="1"/>
    <col min="5" max="5" width="15.7109375" style="22" customWidth="1"/>
    <col min="6" max="7" width="14.28515625" style="22" customWidth="1"/>
  </cols>
  <sheetData>
    <row r="1" spans="1:7" ht="33.75" customHeight="1" x14ac:dyDescent="0.25">
      <c r="A1" s="61" t="s">
        <v>16</v>
      </c>
      <c r="B1" s="61"/>
      <c r="C1" s="61"/>
      <c r="D1" s="61"/>
      <c r="E1" s="61"/>
      <c r="F1" s="61"/>
      <c r="G1" s="61"/>
    </row>
    <row r="2" spans="1:7" ht="27.75" customHeight="1" x14ac:dyDescent="0.25">
      <c r="A2" s="13" t="s">
        <v>17</v>
      </c>
      <c r="B2" s="14" t="s">
        <v>18</v>
      </c>
      <c r="C2" s="14" t="s">
        <v>19</v>
      </c>
      <c r="D2" s="14" t="s">
        <v>20</v>
      </c>
      <c r="E2" s="15" t="s">
        <v>21</v>
      </c>
      <c r="F2" s="15" t="s">
        <v>22</v>
      </c>
      <c r="G2" s="15" t="s">
        <v>23</v>
      </c>
    </row>
    <row r="3" spans="1:7" ht="27.75" customHeight="1" x14ac:dyDescent="0.25">
      <c r="A3" s="16">
        <v>45306</v>
      </c>
      <c r="B3" s="17" t="s">
        <v>24</v>
      </c>
      <c r="C3" s="17" t="s">
        <v>25</v>
      </c>
      <c r="D3" s="17" t="s">
        <v>26</v>
      </c>
      <c r="E3" s="18">
        <v>1634812</v>
      </c>
      <c r="F3" s="18">
        <v>1513715</v>
      </c>
      <c r="G3" s="18">
        <v>121097</v>
      </c>
    </row>
    <row r="4" spans="1:7" ht="27.75" customHeight="1" x14ac:dyDescent="0.25">
      <c r="A4" s="16">
        <v>45294</v>
      </c>
      <c r="B4" s="17" t="s">
        <v>27</v>
      </c>
      <c r="C4" s="17" t="s">
        <v>25</v>
      </c>
      <c r="D4" s="17" t="s">
        <v>28</v>
      </c>
      <c r="E4" s="18">
        <v>976315</v>
      </c>
      <c r="F4" s="18">
        <v>903995</v>
      </c>
      <c r="G4" s="18">
        <v>72320</v>
      </c>
    </row>
    <row r="5" spans="1:7" ht="27.75" customHeight="1" x14ac:dyDescent="0.25">
      <c r="A5" s="16">
        <v>45293</v>
      </c>
      <c r="B5" s="17" t="s">
        <v>29</v>
      </c>
      <c r="C5" s="17" t="s">
        <v>25</v>
      </c>
      <c r="D5" s="17" t="s">
        <v>30</v>
      </c>
      <c r="E5" s="18">
        <v>1634812</v>
      </c>
      <c r="F5" s="18">
        <v>1513715</v>
      </c>
      <c r="G5" s="18">
        <v>121097</v>
      </c>
    </row>
    <row r="6" spans="1:7" ht="24" customHeight="1" x14ac:dyDescent="0.25">
      <c r="A6" s="16">
        <v>45318</v>
      </c>
      <c r="B6" s="17" t="s">
        <v>31</v>
      </c>
      <c r="C6" s="17" t="s">
        <v>25</v>
      </c>
      <c r="D6" s="19" t="s">
        <v>32</v>
      </c>
      <c r="E6" s="20">
        <v>-157172</v>
      </c>
      <c r="F6" s="20">
        <v>-145530</v>
      </c>
      <c r="G6" s="20">
        <v>-11642</v>
      </c>
    </row>
    <row r="9" spans="1:7" x14ac:dyDescent="0.25">
      <c r="E9" s="22">
        <f>SUM(E3:E5)</f>
        <v>4245939</v>
      </c>
    </row>
    <row r="12" spans="1:7" x14ac:dyDescent="0.25">
      <c r="D12" s="17"/>
    </row>
  </sheetData>
  <mergeCells count="1">
    <mergeCell ref="A1:G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3"/>
  <sheetViews>
    <sheetView zoomScaleNormal="100" workbookViewId="0">
      <selection activeCell="E3" sqref="E3"/>
    </sheetView>
  </sheetViews>
  <sheetFormatPr defaultColWidth="9.140625" defaultRowHeight="15" x14ac:dyDescent="0.25"/>
  <cols>
    <col min="1" max="1" width="13.5703125" style="21" customWidth="1"/>
    <col min="2" max="2" width="15" customWidth="1"/>
    <col min="3" max="3" width="28.5703125" customWidth="1"/>
    <col min="4" max="4" width="39.140625" customWidth="1"/>
    <col min="5" max="5" width="15.7109375" style="22" customWidth="1"/>
    <col min="6" max="7" width="14.28515625" style="22" customWidth="1"/>
  </cols>
  <sheetData>
    <row r="1" spans="1:7" ht="33" customHeight="1" x14ac:dyDescent="0.3">
      <c r="A1" s="59" t="s">
        <v>81</v>
      </c>
      <c r="B1" s="59"/>
      <c r="C1" s="59"/>
      <c r="D1" s="59"/>
      <c r="E1" s="59"/>
      <c r="F1" s="59"/>
      <c r="G1" s="59"/>
    </row>
    <row r="2" spans="1:7" ht="33" customHeight="1" x14ac:dyDescent="0.25">
      <c r="A2" s="13" t="s">
        <v>17</v>
      </c>
      <c r="B2" s="14" t="s">
        <v>79</v>
      </c>
      <c r="C2" s="14" t="s">
        <v>19</v>
      </c>
      <c r="D2" s="14" t="s">
        <v>20</v>
      </c>
      <c r="E2" s="15" t="s">
        <v>21</v>
      </c>
      <c r="F2" s="15" t="s">
        <v>22</v>
      </c>
      <c r="G2" s="15" t="s">
        <v>23</v>
      </c>
    </row>
    <row r="3" spans="1:7" ht="33" customHeight="1" x14ac:dyDescent="0.25">
      <c r="A3" s="16">
        <v>45609</v>
      </c>
      <c r="B3" s="17" t="s">
        <v>80</v>
      </c>
      <c r="C3" s="17" t="s">
        <v>25</v>
      </c>
      <c r="D3" s="17" t="s">
        <v>26</v>
      </c>
      <c r="E3" s="52">
        <v>853286</v>
      </c>
      <c r="F3" s="18">
        <v>790080</v>
      </c>
      <c r="G3" s="18">
        <v>63206</v>
      </c>
    </row>
  </sheetData>
  <mergeCells count="1">
    <mergeCell ref="A1:G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6"/>
  <sheetViews>
    <sheetView zoomScaleNormal="100" workbookViewId="0">
      <selection activeCell="E6" sqref="E6"/>
    </sheetView>
  </sheetViews>
  <sheetFormatPr defaultColWidth="9.140625" defaultRowHeight="15" x14ac:dyDescent="0.25"/>
  <cols>
    <col min="1" max="1" width="13.5703125" style="21" customWidth="1"/>
    <col min="2" max="2" width="14.28515625" customWidth="1"/>
    <col min="3" max="3" width="28.5703125" customWidth="1"/>
    <col min="4" max="4" width="39.140625" customWidth="1"/>
    <col min="5" max="5" width="15.7109375" style="22" customWidth="1"/>
    <col min="6" max="7" width="14.28515625" style="22" customWidth="1"/>
  </cols>
  <sheetData>
    <row r="1" spans="1:7" ht="29.25" customHeight="1" x14ac:dyDescent="0.3">
      <c r="A1" s="59" t="s">
        <v>34</v>
      </c>
      <c r="B1" s="59"/>
      <c r="C1" s="59"/>
      <c r="D1" s="59"/>
      <c r="E1" s="59"/>
      <c r="F1" s="59"/>
      <c r="G1" s="59"/>
    </row>
    <row r="2" spans="1:7" ht="21.75" customHeight="1" x14ac:dyDescent="0.25">
      <c r="A2" s="13" t="s">
        <v>17</v>
      </c>
      <c r="B2" s="14" t="s">
        <v>18</v>
      </c>
      <c r="C2" s="14" t="s">
        <v>19</v>
      </c>
      <c r="D2" s="14" t="s">
        <v>20</v>
      </c>
      <c r="E2" s="15" t="s">
        <v>21</v>
      </c>
      <c r="F2" s="15" t="s">
        <v>22</v>
      </c>
      <c r="G2" s="15" t="s">
        <v>23</v>
      </c>
    </row>
    <row r="3" spans="1:7" ht="29.25" customHeight="1" x14ac:dyDescent="0.25">
      <c r="A3" s="16">
        <v>45551</v>
      </c>
      <c r="B3" s="17" t="s">
        <v>73</v>
      </c>
      <c r="C3" s="17" t="s">
        <v>25</v>
      </c>
      <c r="D3" s="17" t="s">
        <v>26</v>
      </c>
      <c r="E3" s="18">
        <v>964997</v>
      </c>
      <c r="F3" s="18">
        <v>893516</v>
      </c>
      <c r="G3" s="18">
        <v>71481</v>
      </c>
    </row>
    <row r="4" spans="1:7" ht="29.25" customHeight="1" x14ac:dyDescent="0.25">
      <c r="A4" s="16">
        <v>45546</v>
      </c>
      <c r="B4" s="17" t="s">
        <v>74</v>
      </c>
      <c r="C4" s="17" t="s">
        <v>25</v>
      </c>
      <c r="D4" s="17" t="s">
        <v>44</v>
      </c>
      <c r="E4" s="18">
        <v>940392</v>
      </c>
      <c r="F4" s="18">
        <v>870733</v>
      </c>
      <c r="G4" s="18">
        <v>69659</v>
      </c>
    </row>
    <row r="5" spans="1:7" ht="29.25" customHeight="1" x14ac:dyDescent="0.25">
      <c r="A5" s="16">
        <v>45545</v>
      </c>
      <c r="B5" s="17" t="s">
        <v>75</v>
      </c>
      <c r="C5" s="17" t="s">
        <v>25</v>
      </c>
      <c r="D5" s="17" t="s">
        <v>26</v>
      </c>
      <c r="E5" s="18">
        <v>964997</v>
      </c>
      <c r="F5" s="18">
        <v>893516</v>
      </c>
      <c r="G5" s="18">
        <v>71481</v>
      </c>
    </row>
    <row r="6" spans="1:7" x14ac:dyDescent="0.25">
      <c r="E6" s="51">
        <f>SUM(E3:E5)</f>
        <v>2870386</v>
      </c>
      <c r="F6" s="51">
        <f t="shared" ref="F6:G6" si="0">SUM(F3:F5)</f>
        <v>2657765</v>
      </c>
      <c r="G6" s="51">
        <f t="shared" si="0"/>
        <v>212621</v>
      </c>
    </row>
  </sheetData>
  <mergeCells count="1">
    <mergeCell ref="A1:G1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6"/>
  <sheetViews>
    <sheetView zoomScaleNormal="100" workbookViewId="0">
      <selection sqref="A1:G1"/>
    </sheetView>
  </sheetViews>
  <sheetFormatPr defaultColWidth="9.140625" defaultRowHeight="15" x14ac:dyDescent="0.25"/>
  <cols>
    <col min="1" max="1" width="13.5703125" style="21" customWidth="1"/>
    <col min="2" max="2" width="14.28515625" customWidth="1"/>
    <col min="3" max="3" width="28.5703125" customWidth="1"/>
    <col min="4" max="4" width="39.140625" customWidth="1"/>
    <col min="5" max="5" width="15.7109375" style="22" customWidth="1"/>
    <col min="6" max="7" width="14.28515625" style="22" customWidth="1"/>
  </cols>
  <sheetData>
    <row r="1" spans="1:7" ht="29.25" customHeight="1" x14ac:dyDescent="0.3">
      <c r="A1" s="59" t="s">
        <v>34</v>
      </c>
      <c r="B1" s="59"/>
      <c r="C1" s="59"/>
      <c r="D1" s="59"/>
      <c r="E1" s="59"/>
      <c r="F1" s="59"/>
      <c r="G1" s="59"/>
    </row>
    <row r="2" spans="1:7" ht="29.25" customHeight="1" x14ac:dyDescent="0.25">
      <c r="A2" s="13" t="s">
        <v>17</v>
      </c>
      <c r="B2" s="14" t="s">
        <v>18</v>
      </c>
      <c r="C2" s="14" t="s">
        <v>19</v>
      </c>
      <c r="D2" s="14" t="s">
        <v>20</v>
      </c>
      <c r="E2" s="15" t="s">
        <v>21</v>
      </c>
      <c r="F2" s="15" t="s">
        <v>22</v>
      </c>
      <c r="G2" s="15" t="s">
        <v>23</v>
      </c>
    </row>
    <row r="3" spans="1:7" ht="29.25" customHeight="1" x14ac:dyDescent="0.25">
      <c r="A3" s="16">
        <v>45509</v>
      </c>
      <c r="B3" s="17" t="s">
        <v>68</v>
      </c>
      <c r="C3" s="17" t="s">
        <v>25</v>
      </c>
      <c r="D3" s="17" t="s">
        <v>44</v>
      </c>
      <c r="E3" s="18">
        <v>1188768</v>
      </c>
      <c r="F3" s="18">
        <v>1100711</v>
      </c>
      <c r="G3" s="18">
        <v>88057</v>
      </c>
    </row>
    <row r="4" spans="1:7" ht="29.25" customHeight="1" x14ac:dyDescent="0.25">
      <c r="A4" s="16">
        <v>45509</v>
      </c>
      <c r="B4" s="17" t="s">
        <v>69</v>
      </c>
      <c r="C4" s="17" t="s">
        <v>25</v>
      </c>
      <c r="D4" s="17" t="s">
        <v>26</v>
      </c>
      <c r="E4" s="18">
        <v>900567</v>
      </c>
      <c r="F4" s="18">
        <v>833858</v>
      </c>
      <c r="G4" s="18">
        <v>66709</v>
      </c>
    </row>
    <row r="5" spans="1:7" ht="29.25" customHeight="1" x14ac:dyDescent="0.25">
      <c r="A5" s="16">
        <v>45502</v>
      </c>
      <c r="B5" s="17" t="s">
        <v>70</v>
      </c>
      <c r="C5" s="17" t="s">
        <v>25</v>
      </c>
      <c r="D5" s="17" t="s">
        <v>44</v>
      </c>
      <c r="E5" s="18">
        <v>953680</v>
      </c>
      <c r="F5" s="18">
        <v>883037</v>
      </c>
      <c r="G5" s="18">
        <v>70643</v>
      </c>
    </row>
    <row r="6" spans="1:7" ht="15.75" x14ac:dyDescent="0.25">
      <c r="E6" s="33">
        <f>SUM(E3:E5)</f>
        <v>3043015</v>
      </c>
      <c r="F6" s="33">
        <f t="shared" ref="F6:G6" si="0">SUM(F3:F5)</f>
        <v>2817606</v>
      </c>
      <c r="G6" s="33">
        <f t="shared" si="0"/>
        <v>225409</v>
      </c>
    </row>
  </sheetData>
  <mergeCells count="1">
    <mergeCell ref="A1:G1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5"/>
  <sheetViews>
    <sheetView zoomScaleNormal="100" workbookViewId="0">
      <selection activeCell="A2" sqref="A2"/>
    </sheetView>
  </sheetViews>
  <sheetFormatPr defaultColWidth="9.140625" defaultRowHeight="15" x14ac:dyDescent="0.25"/>
  <cols>
    <col min="1" max="1" width="14.28515625" style="21" customWidth="1"/>
    <col min="2" max="2" width="14.28515625" customWidth="1"/>
    <col min="3" max="3" width="24.5703125" customWidth="1"/>
    <col min="4" max="4" width="52.5703125" customWidth="1"/>
    <col min="5" max="5" width="15.7109375" style="22" customWidth="1"/>
    <col min="6" max="7" width="14.28515625" style="22" customWidth="1"/>
  </cols>
  <sheetData>
    <row r="1" spans="1:7" ht="30" customHeight="1" x14ac:dyDescent="0.3">
      <c r="A1" s="59" t="s">
        <v>66</v>
      </c>
      <c r="B1" s="59"/>
      <c r="C1" s="59"/>
      <c r="D1" s="59"/>
      <c r="E1" s="59"/>
      <c r="F1" s="59"/>
      <c r="G1" s="59"/>
    </row>
    <row r="2" spans="1:7" ht="30" customHeight="1" x14ac:dyDescent="0.25">
      <c r="A2" s="13" t="s">
        <v>35</v>
      </c>
      <c r="B2" s="14" t="s">
        <v>18</v>
      </c>
      <c r="C2" s="14" t="s">
        <v>19</v>
      </c>
      <c r="D2" s="14" t="s">
        <v>20</v>
      </c>
      <c r="E2" s="15" t="s">
        <v>21</v>
      </c>
      <c r="F2" s="15" t="s">
        <v>22</v>
      </c>
      <c r="G2" s="15" t="s">
        <v>23</v>
      </c>
    </row>
    <row r="3" spans="1:7" ht="30" customHeight="1" x14ac:dyDescent="0.25">
      <c r="A3" s="16">
        <v>45474</v>
      </c>
      <c r="B3" s="17" t="s">
        <v>64</v>
      </c>
      <c r="C3" s="17" t="s">
        <v>25</v>
      </c>
      <c r="D3" s="17" t="s">
        <v>26</v>
      </c>
      <c r="E3" s="18">
        <v>822848</v>
      </c>
      <c r="F3" s="18">
        <v>761896</v>
      </c>
      <c r="G3" s="18">
        <v>60952</v>
      </c>
    </row>
    <row r="4" spans="1:7" ht="30" customHeight="1" x14ac:dyDescent="0.25">
      <c r="A4" s="16">
        <v>45474</v>
      </c>
      <c r="B4" s="17" t="s">
        <v>65</v>
      </c>
      <c r="C4" s="17" t="s">
        <v>25</v>
      </c>
      <c r="D4" s="17" t="s">
        <v>44</v>
      </c>
      <c r="E4" s="18">
        <v>1057936</v>
      </c>
      <c r="F4" s="18">
        <v>979570</v>
      </c>
      <c r="G4" s="18">
        <v>78366</v>
      </c>
    </row>
    <row r="5" spans="1:7" ht="27.75" customHeight="1" x14ac:dyDescent="0.25">
      <c r="E5" s="33">
        <f>SUM(E3:E4)</f>
        <v>1880784</v>
      </c>
      <c r="F5" s="33">
        <f t="shared" ref="F5:G5" si="0">SUM(F3:F4)</f>
        <v>1741466</v>
      </c>
      <c r="G5" s="33">
        <f t="shared" si="0"/>
        <v>139318</v>
      </c>
    </row>
  </sheetData>
  <mergeCells count="1">
    <mergeCell ref="A1:G1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M14"/>
  <sheetViews>
    <sheetView zoomScaleNormal="100" workbookViewId="0">
      <selection activeCell="E12" sqref="E12:F13"/>
    </sheetView>
  </sheetViews>
  <sheetFormatPr defaultColWidth="9.140625" defaultRowHeight="15" x14ac:dyDescent="0.25"/>
  <cols>
    <col min="1" max="1" width="13.5703125" style="21" customWidth="1"/>
    <col min="2" max="2" width="14.28515625" customWidth="1"/>
    <col min="3" max="3" width="22.140625" customWidth="1"/>
    <col min="4" max="4" width="36" customWidth="1"/>
    <col min="5" max="5" width="17.7109375" customWidth="1"/>
    <col min="6" max="6" width="15.7109375" style="22" customWidth="1"/>
    <col min="7" max="8" width="14.28515625" style="22" customWidth="1"/>
  </cols>
  <sheetData>
    <row r="1" spans="1:13" ht="28.5" customHeight="1" x14ac:dyDescent="0.3">
      <c r="A1" s="59" t="s">
        <v>58</v>
      </c>
      <c r="B1" s="59"/>
      <c r="C1" s="59"/>
      <c r="D1" s="59"/>
      <c r="E1" s="59"/>
      <c r="F1" s="59"/>
      <c r="G1" s="59"/>
      <c r="H1" s="59"/>
      <c r="I1" s="59"/>
    </row>
    <row r="2" spans="1:13" ht="28.5" customHeight="1" x14ac:dyDescent="0.25">
      <c r="A2" s="13" t="s">
        <v>17</v>
      </c>
      <c r="B2" s="14" t="s">
        <v>18</v>
      </c>
      <c r="C2" s="14" t="s">
        <v>19</v>
      </c>
      <c r="D2" s="14" t="s">
        <v>20</v>
      </c>
      <c r="E2" s="15" t="s">
        <v>21</v>
      </c>
      <c r="F2" s="15" t="s">
        <v>22</v>
      </c>
      <c r="G2" s="15" t="s">
        <v>23</v>
      </c>
      <c r="H2"/>
    </row>
    <row r="3" spans="1:13" ht="28.5" customHeight="1" x14ac:dyDescent="0.25">
      <c r="A3" s="16">
        <v>45460</v>
      </c>
      <c r="B3" s="17" t="s">
        <v>55</v>
      </c>
      <c r="C3" s="17" t="s">
        <v>25</v>
      </c>
      <c r="D3" s="17" t="s">
        <v>26</v>
      </c>
      <c r="E3" s="18">
        <v>310876</v>
      </c>
      <c r="F3" s="18">
        <v>287848</v>
      </c>
      <c r="G3" s="18">
        <v>23028</v>
      </c>
      <c r="H3"/>
    </row>
    <row r="4" spans="1:13" ht="28.5" customHeight="1" x14ac:dyDescent="0.25">
      <c r="A4" s="16">
        <v>45457</v>
      </c>
      <c r="B4" s="17" t="s">
        <v>56</v>
      </c>
      <c r="C4" s="17" t="s">
        <v>25</v>
      </c>
      <c r="D4" s="17" t="s">
        <v>44</v>
      </c>
      <c r="E4" s="18">
        <v>523329</v>
      </c>
      <c r="F4" s="18">
        <v>484564</v>
      </c>
      <c r="G4" s="18">
        <v>38765</v>
      </c>
      <c r="H4"/>
    </row>
    <row r="5" spans="1:13" ht="28.5" customHeight="1" x14ac:dyDescent="0.25">
      <c r="A5" s="16">
        <v>45447</v>
      </c>
      <c r="B5" s="17" t="s">
        <v>57</v>
      </c>
      <c r="C5" s="17" t="s">
        <v>25</v>
      </c>
      <c r="D5" s="17" t="s">
        <v>26</v>
      </c>
      <c r="E5" s="18">
        <v>781052</v>
      </c>
      <c r="F5" s="18">
        <v>723196</v>
      </c>
      <c r="G5" s="18">
        <v>57856</v>
      </c>
      <c r="H5"/>
    </row>
    <row r="6" spans="1:13" x14ac:dyDescent="0.25">
      <c r="E6" s="31">
        <f>SUM(E3:E5)</f>
        <v>1615257</v>
      </c>
      <c r="F6" s="31">
        <f>SUM(F3:F5)</f>
        <v>1495608</v>
      </c>
      <c r="G6" s="31">
        <f>SUM(G3:G5)</f>
        <v>119649</v>
      </c>
    </row>
    <row r="10" spans="1:13" ht="33.75" customHeight="1" x14ac:dyDescent="0.3">
      <c r="A10" s="60" t="s">
        <v>62</v>
      </c>
      <c r="B10" s="60"/>
      <c r="C10" s="60"/>
      <c r="D10" s="60"/>
      <c r="E10" s="60"/>
      <c r="F10" s="60"/>
      <c r="G10" s="60"/>
      <c r="H10" s="32"/>
      <c r="I10" s="32"/>
      <c r="J10" s="32"/>
      <c r="K10" s="32"/>
      <c r="L10" s="32"/>
      <c r="M10" s="32"/>
    </row>
    <row r="11" spans="1:13" ht="21" x14ac:dyDescent="0.25">
      <c r="A11" s="13" t="s">
        <v>17</v>
      </c>
      <c r="B11" s="14" t="s">
        <v>18</v>
      </c>
      <c r="C11" s="14" t="s">
        <v>19</v>
      </c>
      <c r="D11" s="14" t="s">
        <v>20</v>
      </c>
      <c r="E11" s="15" t="s">
        <v>22</v>
      </c>
      <c r="F11" s="15" t="s">
        <v>23</v>
      </c>
      <c r="G11" s="15" t="s">
        <v>21</v>
      </c>
      <c r="H11"/>
    </row>
    <row r="12" spans="1:13" ht="27" customHeight="1" x14ac:dyDescent="0.25">
      <c r="A12" s="16">
        <v>45461</v>
      </c>
      <c r="B12" s="17" t="s">
        <v>61</v>
      </c>
      <c r="C12" s="17" t="s">
        <v>25</v>
      </c>
      <c r="D12" s="17" t="s">
        <v>50</v>
      </c>
      <c r="E12" s="18">
        <v>108837</v>
      </c>
      <c r="F12" s="18">
        <v>8707</v>
      </c>
      <c r="G12" s="18">
        <v>117544</v>
      </c>
      <c r="H12"/>
    </row>
    <row r="13" spans="1:13" ht="27" customHeight="1" x14ac:dyDescent="0.25">
      <c r="A13" s="16">
        <v>45453</v>
      </c>
      <c r="B13" s="17" t="s">
        <v>60</v>
      </c>
      <c r="C13" s="17" t="s">
        <v>25</v>
      </c>
      <c r="D13" s="17" t="s">
        <v>59</v>
      </c>
      <c r="E13" s="18">
        <v>108837</v>
      </c>
      <c r="F13" s="18">
        <v>8707</v>
      </c>
      <c r="G13" s="18">
        <v>117544</v>
      </c>
      <c r="H13"/>
    </row>
    <row r="14" spans="1:13" ht="15.75" x14ac:dyDescent="0.25">
      <c r="E14" s="33">
        <f>SUM(E12:E13)</f>
        <v>217674</v>
      </c>
      <c r="F14" s="33">
        <f t="shared" ref="F14:G14" si="0">SUM(F12:F13)</f>
        <v>17414</v>
      </c>
      <c r="G14" s="33">
        <f t="shared" si="0"/>
        <v>235088</v>
      </c>
      <c r="H14"/>
    </row>
  </sheetData>
  <mergeCells count="2">
    <mergeCell ref="A1:I1"/>
    <mergeCell ref="A10:G10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F4"/>
  <sheetViews>
    <sheetView zoomScaleNormal="100" workbookViewId="0">
      <selection activeCell="B4" sqref="B4:F4"/>
    </sheetView>
  </sheetViews>
  <sheetFormatPr defaultColWidth="9.140625" defaultRowHeight="15" x14ac:dyDescent="0.25"/>
  <cols>
    <col min="1" max="1" width="14.28515625" style="21" customWidth="1"/>
    <col min="2" max="2" width="28.5703125" customWidth="1"/>
    <col min="3" max="3" width="44.140625" customWidth="1"/>
    <col min="4" max="4" width="15.7109375" style="22" customWidth="1"/>
    <col min="5" max="6" width="14.28515625" style="22" customWidth="1"/>
  </cols>
  <sheetData>
    <row r="1" spans="1:6" ht="39" customHeight="1" x14ac:dyDescent="0.25">
      <c r="A1" s="61" t="s">
        <v>53</v>
      </c>
      <c r="B1" s="61"/>
      <c r="C1" s="61"/>
      <c r="D1" s="61"/>
      <c r="E1" s="61"/>
      <c r="F1" s="61"/>
    </row>
    <row r="2" spans="1:6" ht="15" customHeight="1" x14ac:dyDescent="0.25">
      <c r="A2" s="13" t="s">
        <v>35</v>
      </c>
      <c r="B2" s="14" t="s">
        <v>19</v>
      </c>
      <c r="C2" s="14" t="s">
        <v>20</v>
      </c>
      <c r="D2" s="15" t="s">
        <v>21</v>
      </c>
      <c r="E2" s="15" t="s">
        <v>22</v>
      </c>
      <c r="F2" s="15" t="s">
        <v>23</v>
      </c>
    </row>
    <row r="3" spans="1:6" ht="33.75" customHeight="1" x14ac:dyDescent="0.25">
      <c r="A3" s="16">
        <v>45416</v>
      </c>
      <c r="B3" s="17" t="s">
        <v>25</v>
      </c>
      <c r="C3" s="17" t="s">
        <v>26</v>
      </c>
      <c r="D3" s="18">
        <v>784994</v>
      </c>
      <c r="E3" s="18">
        <v>726846</v>
      </c>
      <c r="F3" s="18">
        <v>58148</v>
      </c>
    </row>
    <row r="4" spans="1:6" ht="33.75" customHeight="1" x14ac:dyDescent="0.25">
      <c r="A4" s="29">
        <v>45422</v>
      </c>
      <c r="B4" s="17" t="s">
        <v>25</v>
      </c>
      <c r="C4" s="28" t="s">
        <v>50</v>
      </c>
      <c r="D4" s="20">
        <f>E4+F4</f>
        <v>-117544</v>
      </c>
      <c r="E4" s="30">
        <v>-108837</v>
      </c>
      <c r="F4" s="30">
        <v>-8707</v>
      </c>
    </row>
  </sheetData>
  <mergeCells count="1">
    <mergeCell ref="A1:F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11"/>
  <sheetViews>
    <sheetView zoomScaleNormal="100" workbookViewId="0">
      <selection activeCell="C9" sqref="C9:G10"/>
    </sheetView>
  </sheetViews>
  <sheetFormatPr defaultColWidth="9.140625" defaultRowHeight="15" x14ac:dyDescent="0.25"/>
  <cols>
    <col min="1" max="1" width="13.5703125" style="21" customWidth="1"/>
    <col min="2" max="2" width="14.28515625" customWidth="1"/>
    <col min="3" max="3" width="28.5703125" customWidth="1"/>
    <col min="4" max="4" width="39.140625" customWidth="1"/>
    <col min="5" max="5" width="15.7109375" style="22" customWidth="1"/>
    <col min="6" max="7" width="14.28515625" style="22" customWidth="1"/>
  </cols>
  <sheetData>
    <row r="1" spans="1:7" ht="31.5" customHeight="1" x14ac:dyDescent="0.3">
      <c r="A1" s="59" t="s">
        <v>46</v>
      </c>
      <c r="B1" s="59"/>
      <c r="C1" s="59"/>
      <c r="D1" s="59"/>
      <c r="E1" s="59"/>
      <c r="F1" s="59"/>
      <c r="G1" s="59"/>
    </row>
    <row r="2" spans="1:7" ht="31.5" customHeight="1" x14ac:dyDescent="0.25">
      <c r="A2" s="13" t="s">
        <v>17</v>
      </c>
      <c r="B2" s="14" t="s">
        <v>18</v>
      </c>
      <c r="C2" s="14" t="s">
        <v>19</v>
      </c>
      <c r="D2" s="14" t="s">
        <v>20</v>
      </c>
      <c r="E2" s="15" t="s">
        <v>21</v>
      </c>
      <c r="F2" s="15" t="s">
        <v>22</v>
      </c>
      <c r="G2" s="15" t="s">
        <v>23</v>
      </c>
    </row>
    <row r="3" spans="1:7" ht="31.5" customHeight="1" x14ac:dyDescent="0.25">
      <c r="A3" s="16">
        <v>45406</v>
      </c>
      <c r="B3" s="17" t="s">
        <v>43</v>
      </c>
      <c r="C3" s="17" t="s">
        <v>25</v>
      </c>
      <c r="D3" s="17" t="s">
        <v>44</v>
      </c>
      <c r="E3" s="18">
        <v>703333</v>
      </c>
      <c r="F3" s="18">
        <v>651234</v>
      </c>
      <c r="G3" s="18">
        <v>52099</v>
      </c>
    </row>
    <row r="4" spans="1:7" ht="31.5" customHeight="1" x14ac:dyDescent="0.25">
      <c r="A4" s="16">
        <v>45401</v>
      </c>
      <c r="B4" s="17" t="s">
        <v>45</v>
      </c>
      <c r="C4" s="17" t="s">
        <v>25</v>
      </c>
      <c r="D4" s="17" t="s">
        <v>26</v>
      </c>
      <c r="E4" s="18">
        <v>976315</v>
      </c>
      <c r="F4" s="18">
        <v>903995</v>
      </c>
      <c r="G4" s="18">
        <v>72320</v>
      </c>
    </row>
    <row r="5" spans="1:7" x14ac:dyDescent="0.25">
      <c r="E5" s="26">
        <v>1679648</v>
      </c>
      <c r="F5" s="26">
        <v>1555229</v>
      </c>
      <c r="G5" s="26">
        <v>124419</v>
      </c>
    </row>
    <row r="7" spans="1:7" ht="29.25" customHeight="1" x14ac:dyDescent="0.3">
      <c r="C7" s="59" t="s">
        <v>47</v>
      </c>
      <c r="D7" s="59"/>
    </row>
    <row r="8" spans="1:7" ht="27" customHeight="1" x14ac:dyDescent="0.25">
      <c r="A8" s="13" t="s">
        <v>17</v>
      </c>
      <c r="B8" s="14" t="s">
        <v>18</v>
      </c>
      <c r="C8" s="14" t="s">
        <v>19</v>
      </c>
      <c r="D8" s="14" t="s">
        <v>20</v>
      </c>
      <c r="E8" s="15" t="s">
        <v>21</v>
      </c>
      <c r="F8" s="15" t="s">
        <v>22</v>
      </c>
      <c r="G8" s="15" t="s">
        <v>23</v>
      </c>
    </row>
    <row r="9" spans="1:7" ht="27" customHeight="1" x14ac:dyDescent="0.25">
      <c r="A9" s="16">
        <v>45401</v>
      </c>
      <c r="B9" s="17" t="s">
        <v>48</v>
      </c>
      <c r="C9" t="s">
        <v>25</v>
      </c>
      <c r="D9" s="17" t="s">
        <v>50</v>
      </c>
      <c r="E9" s="18">
        <v>223771</v>
      </c>
      <c r="F9" s="18">
        <v>207195</v>
      </c>
      <c r="G9" s="18">
        <v>16576</v>
      </c>
    </row>
    <row r="10" spans="1:7" ht="27" customHeight="1" x14ac:dyDescent="0.25">
      <c r="A10" s="16">
        <v>45395</v>
      </c>
      <c r="B10" s="17" t="s">
        <v>49</v>
      </c>
      <c r="C10" t="s">
        <v>25</v>
      </c>
      <c r="D10" s="17" t="s">
        <v>50</v>
      </c>
      <c r="E10" s="18">
        <v>106227</v>
      </c>
      <c r="F10" s="18">
        <v>98358</v>
      </c>
      <c r="G10" s="18">
        <v>7869</v>
      </c>
    </row>
    <row r="11" spans="1:7" x14ac:dyDescent="0.25">
      <c r="E11" s="27">
        <f>SUM(E9:E10)</f>
        <v>329998</v>
      </c>
      <c r="F11" s="27">
        <f t="shared" ref="F11:G11" si="0">SUM(F9:F10)</f>
        <v>305553</v>
      </c>
      <c r="G11" s="27">
        <f t="shared" si="0"/>
        <v>24445</v>
      </c>
    </row>
  </sheetData>
  <mergeCells count="2">
    <mergeCell ref="A1:G1"/>
    <mergeCell ref="C7:D7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7"/>
  <sheetViews>
    <sheetView zoomScaleNormal="100" workbookViewId="0">
      <selection activeCell="A5" sqref="A5"/>
    </sheetView>
  </sheetViews>
  <sheetFormatPr defaultColWidth="9.140625" defaultRowHeight="15" x14ac:dyDescent="0.25"/>
  <cols>
    <col min="1" max="1" width="14.28515625" style="21" customWidth="1"/>
    <col min="2" max="2" width="14.28515625" customWidth="1"/>
    <col min="3" max="3" width="28.5703125" customWidth="1"/>
    <col min="4" max="4" width="39.140625" customWidth="1"/>
    <col min="5" max="5" width="15.7109375" style="22" customWidth="1"/>
    <col min="6" max="7" width="14.28515625" style="22" customWidth="1"/>
  </cols>
  <sheetData>
    <row r="1" spans="1:7" ht="33" customHeight="1" x14ac:dyDescent="0.25">
      <c r="A1" s="61" t="s">
        <v>34</v>
      </c>
      <c r="B1" s="61"/>
      <c r="C1" s="61"/>
      <c r="D1" s="61"/>
      <c r="E1" s="61"/>
      <c r="F1" s="61"/>
      <c r="G1" s="61"/>
    </row>
    <row r="2" spans="1:7" ht="27.75" customHeight="1" x14ac:dyDescent="0.25">
      <c r="A2" s="13" t="s">
        <v>35</v>
      </c>
      <c r="B2" s="14" t="s">
        <v>18</v>
      </c>
      <c r="C2" s="14" t="s">
        <v>19</v>
      </c>
      <c r="D2" s="14" t="s">
        <v>20</v>
      </c>
      <c r="E2" s="15" t="s">
        <v>21</v>
      </c>
      <c r="F2" s="15" t="s">
        <v>22</v>
      </c>
      <c r="G2" s="15" t="s">
        <v>23</v>
      </c>
    </row>
    <row r="3" spans="1:7" ht="27.75" customHeight="1" x14ac:dyDescent="0.25">
      <c r="A3" s="16">
        <v>45358</v>
      </c>
      <c r="B3" s="17" t="s">
        <v>36</v>
      </c>
      <c r="C3" s="17" t="s">
        <v>25</v>
      </c>
      <c r="D3" s="17" t="s">
        <v>28</v>
      </c>
      <c r="E3" s="18">
        <v>692015</v>
      </c>
      <c r="F3" s="18">
        <v>640755</v>
      </c>
      <c r="G3" s="18">
        <v>51260</v>
      </c>
    </row>
    <row r="4" spans="1:7" ht="27.75" customHeight="1" x14ac:dyDescent="0.25">
      <c r="A4" s="16">
        <v>45356</v>
      </c>
      <c r="B4" s="17" t="s">
        <v>37</v>
      </c>
      <c r="C4" s="17" t="s">
        <v>25</v>
      </c>
      <c r="D4" s="17" t="s">
        <v>38</v>
      </c>
      <c r="E4" s="18">
        <v>1490257</v>
      </c>
      <c r="F4" s="18">
        <v>1379868</v>
      </c>
      <c r="G4" s="18">
        <v>110389</v>
      </c>
    </row>
    <row r="5" spans="1:7" ht="27.75" customHeight="1" x14ac:dyDescent="0.25">
      <c r="A5" s="16">
        <v>45358</v>
      </c>
      <c r="B5" s="23"/>
      <c r="C5" s="17" t="s">
        <v>25</v>
      </c>
      <c r="D5" s="23" t="s">
        <v>39</v>
      </c>
      <c r="E5" s="18">
        <f>F5+G5</f>
        <v>-562917</v>
      </c>
      <c r="F5" s="18">
        <v>-521220</v>
      </c>
      <c r="G5" s="18">
        <v>-41697</v>
      </c>
    </row>
    <row r="6" spans="1:7" ht="24" customHeight="1" x14ac:dyDescent="0.25">
      <c r="A6" s="24"/>
      <c r="D6" s="25" t="s">
        <v>40</v>
      </c>
      <c r="E6" s="26">
        <v>2182272</v>
      </c>
      <c r="F6" s="26">
        <v>2020623</v>
      </c>
      <c r="G6" s="26">
        <v>161649</v>
      </c>
    </row>
    <row r="7" spans="1:7" ht="24" customHeight="1" x14ac:dyDescent="0.25">
      <c r="D7" s="25" t="s">
        <v>39</v>
      </c>
      <c r="E7" s="22">
        <v>-562917</v>
      </c>
      <c r="F7" s="22">
        <v>-521220</v>
      </c>
      <c r="G7" s="22">
        <v>-41697</v>
      </c>
    </row>
  </sheetData>
  <mergeCells count="1">
    <mergeCell ref="A1:G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</vt:i4>
      </vt:variant>
    </vt:vector>
  </HeadingPairs>
  <TitlesOfParts>
    <vt:vector size="12" baseType="lpstr">
      <vt:lpstr>Công nợ </vt:lpstr>
      <vt:lpstr>T11</vt:lpstr>
      <vt:lpstr>T9</vt:lpstr>
      <vt:lpstr>T8</vt:lpstr>
      <vt:lpstr>T7</vt:lpstr>
      <vt:lpstr>T6</vt:lpstr>
      <vt:lpstr>T5</vt:lpstr>
      <vt:lpstr>T4</vt:lpstr>
      <vt:lpstr>T3</vt:lpstr>
      <vt:lpstr>T2</vt:lpstr>
      <vt:lpstr>T1 </vt:lpstr>
      <vt:lpstr>'Công nợ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cp:lastPrinted>2023-08-18T01:34:04Z</cp:lastPrinted>
  <dcterms:created xsi:type="dcterms:W3CDTF">2023-08-18T01:16:16Z</dcterms:created>
  <dcterms:modified xsi:type="dcterms:W3CDTF">2025-10-27T03:38:05Z</dcterms:modified>
</cp:coreProperties>
</file>