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7.jmart quốc tế\2024\"/>
    </mc:Choice>
  </mc:AlternateContent>
  <bookViews>
    <workbookView xWindow="-120" yWindow="-120" windowWidth="24270" windowHeight="13020"/>
  </bookViews>
  <sheets>
    <sheet name="Công nợ" sheetId="2" r:id="rId1"/>
    <sheet name="T12" sheetId="15" r:id="rId2"/>
    <sheet name="T11" sheetId="14" r:id="rId3"/>
    <sheet name="T10" sheetId="13" r:id="rId4"/>
    <sheet name="T9" sheetId="12" r:id="rId5"/>
    <sheet name="T8" sheetId="11" r:id="rId6"/>
    <sheet name="T7" sheetId="10" r:id="rId7"/>
    <sheet name="T6" sheetId="9" r:id="rId8"/>
    <sheet name="T5" sheetId="8" r:id="rId9"/>
    <sheet name="T4" sheetId="6" r:id="rId10"/>
    <sheet name="T3" sheetId="5" r:id="rId11"/>
    <sheet name="T2" sheetId="4" r:id="rId12"/>
    <sheet name="T1" sheetId="3" r:id="rId13"/>
  </sheets>
  <calcPr calcId="162913"/>
</workbook>
</file>

<file path=xl/calcChain.xml><?xml version="1.0" encoding="utf-8"?>
<calcChain xmlns="http://schemas.openxmlformats.org/spreadsheetml/2006/main">
  <c r="F35" i="2" l="1"/>
  <c r="D28" i="2"/>
  <c r="E18" i="2"/>
  <c r="C18" i="2"/>
  <c r="F34" i="2" l="1"/>
  <c r="D18" i="2"/>
  <c r="G6" i="15"/>
  <c r="H6" i="15"/>
  <c r="F6" i="15"/>
  <c r="H5" i="15"/>
  <c r="H4" i="15"/>
  <c r="G10" i="14" l="1"/>
  <c r="G9" i="14"/>
  <c r="H5" i="14"/>
  <c r="H6" i="14"/>
  <c r="H7" i="14"/>
  <c r="H4" i="14"/>
  <c r="H9" i="13" l="1"/>
  <c r="H8" i="13"/>
  <c r="H5" i="13"/>
  <c r="H6" i="13"/>
  <c r="H4" i="13"/>
  <c r="G9" i="12" l="1"/>
  <c r="G8" i="12"/>
  <c r="H5" i="12"/>
  <c r="H6" i="12"/>
  <c r="H4" i="12"/>
  <c r="G10" i="11" l="1"/>
  <c r="G9" i="11"/>
  <c r="H5" i="11"/>
  <c r="H6" i="11"/>
  <c r="H7" i="11"/>
  <c r="H4" i="11"/>
  <c r="H7" i="10" l="1"/>
  <c r="G10" i="10" s="1"/>
  <c r="H6" i="10"/>
  <c r="H5" i="10"/>
  <c r="H4" i="10"/>
  <c r="G9" i="10" s="1"/>
  <c r="H5" i="9" l="1"/>
  <c r="H4" i="9"/>
  <c r="G15" i="8" l="1"/>
  <c r="H15" i="8"/>
  <c r="F15" i="8"/>
  <c r="G7" i="8"/>
  <c r="H7" i="8"/>
  <c r="F7" i="8"/>
  <c r="H13" i="8"/>
  <c r="H14" i="8"/>
  <c r="H12" i="8"/>
  <c r="H5" i="8"/>
  <c r="H6" i="8"/>
  <c r="H4" i="8"/>
  <c r="G6" i="6" l="1"/>
  <c r="H6" i="6"/>
  <c r="F6" i="6"/>
  <c r="H5" i="6"/>
  <c r="H4" i="6"/>
  <c r="G8" i="5" l="1"/>
  <c r="F8" i="5"/>
  <c r="H7" i="5"/>
  <c r="H6" i="5"/>
  <c r="H8" i="5" s="1"/>
  <c r="H5" i="5"/>
  <c r="H4" i="5"/>
  <c r="H5" i="4" l="1"/>
  <c r="H6" i="4"/>
  <c r="H4" i="4"/>
  <c r="H5" i="3" l="1"/>
  <c r="H6" i="3"/>
  <c r="H4" i="3"/>
</calcChain>
</file>

<file path=xl/sharedStrings.xml><?xml version="1.0" encoding="utf-8"?>
<sst xmlns="http://schemas.openxmlformats.org/spreadsheetml/2006/main" count="397" uniqueCount="122">
  <si>
    <t>THEO DÕI CÔNG NỢ / CTY JMART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</si>
  <si>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</si>
  <si>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</si>
  <si>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</si>
  <si>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</si>
  <si>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</si>
  <si>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</si>
  <si>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</si>
  <si>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 xml:space="preserve">Hàng trả </t>
  </si>
  <si>
    <t>Hàng trả</t>
  </si>
  <si>
    <t>Tổng hàng trả</t>
  </si>
  <si>
    <t>Tổng đã thanh toán</t>
  </si>
  <si>
    <t xml:space="preserve">Dư nợ phải thu 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</si>
  <si>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</si>
  <si>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</si>
  <si>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</si>
  <si>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</si>
  <si>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</si>
  <si>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</si>
  <si>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</si>
  <si>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</si>
  <si>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 xml:space="preserve">Thanh toán công nợ </t>
  </si>
  <si>
    <t>Tháng 01 năm 2024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</si>
  <si>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</si>
  <si>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</si>
  <si>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</si>
  <si>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</si>
  <si>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</si>
  <si>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</si>
  <si>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</si>
  <si>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</si>
  <si>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00001467</t>
  </si>
  <si>
    <t>1C24TNN</t>
  </si>
  <si>
    <t>Công Ty Cổ Phần Thương Mại Dịch Vụ JM Quốc Tế</t>
  </si>
  <si>
    <t>0315558937</t>
  </si>
  <si>
    <t>00004332</t>
  </si>
  <si>
    <t>Tổng thanh toán</t>
  </si>
  <si>
    <t xml:space="preserve">BẢNG KÊ HÓA ĐƠN, CHỨNG TỪ HÀNG HÓA, DỊCH VỤ BÁN RA </t>
  </si>
  <si>
    <t>BẢNG KÊ HÓA ĐƠN, CHỨNG TỪ HÀNG HÓA, DỊCH VỤ BÁN RA (MẪU QUẢN TRỊ)</t>
  </si>
  <si>
    <t>Tháng 02 năm 2024</t>
  </si>
  <si>
    <t>00008252</t>
  </si>
  <si>
    <t>00008783</t>
  </si>
  <si>
    <t>00000793</t>
  </si>
  <si>
    <t>1C24TAM</t>
  </si>
  <si>
    <t>Hàng trả - phiếu HT0000623 - JMART</t>
  </si>
  <si>
    <t>29/02</t>
  </si>
  <si>
    <t>Số dư đầu kỳ</t>
  </si>
  <si>
    <t>Tháng 3 năm 2024</t>
  </si>
  <si>
    <t>tổng thanh toán</t>
  </si>
  <si>
    <t>00011583</t>
  </si>
  <si>
    <t>00013352</t>
  </si>
  <si>
    <t>00014801</t>
  </si>
  <si>
    <t>hàng trả</t>
  </si>
  <si>
    <t>tổng bán</t>
  </si>
  <si>
    <t>30/03</t>
  </si>
  <si>
    <t>Tháng 4 năm 2024</t>
  </si>
  <si>
    <t>00017092</t>
  </si>
  <si>
    <t>00018775</t>
  </si>
  <si>
    <t xml:space="preserve">Tổng thanh toán </t>
  </si>
  <si>
    <t>Tháng 5 năm 2024</t>
  </si>
  <si>
    <t>00022685</t>
  </si>
  <si>
    <t>00023747</t>
  </si>
  <si>
    <t>00025063</t>
  </si>
  <si>
    <t>00001782</t>
  </si>
  <si>
    <t>00001796</t>
  </si>
  <si>
    <t>Hàng trả - phiếu HT0002172 - JMART</t>
  </si>
  <si>
    <t>00001797</t>
  </si>
  <si>
    <t>Hàng trả - phiếu HT0001845 - JMART</t>
  </si>
  <si>
    <t>HÀNG TRẢ</t>
  </si>
  <si>
    <t>29/05</t>
  </si>
  <si>
    <t>30/05/2024</t>
  </si>
  <si>
    <t>Tháng 6 năm 2024</t>
  </si>
  <si>
    <t>00031303</t>
  </si>
  <si>
    <t>00002232</t>
  </si>
  <si>
    <t>28/06</t>
  </si>
  <si>
    <t>Tháng 7 năm 2024</t>
  </si>
  <si>
    <t>00034436</t>
  </si>
  <si>
    <t>00036861</t>
  </si>
  <si>
    <t>00038433</t>
  </si>
  <si>
    <t>00002485</t>
  </si>
  <si>
    <t xml:space="preserve">bán </t>
  </si>
  <si>
    <t>19/07</t>
  </si>
  <si>
    <t>Tháng 8 năm 2024</t>
  </si>
  <si>
    <t>00040533</t>
  </si>
  <si>
    <t>00043318</t>
  </si>
  <si>
    <t>00003177</t>
  </si>
  <si>
    <t>00046953</t>
  </si>
  <si>
    <t>BẢNG KÊ HÓA ĐƠN, CHỨNG TỪ HÀNG HÓA, DỊCH VỤ BÁN RA</t>
  </si>
  <si>
    <t>hàng bán</t>
  </si>
  <si>
    <t>31/08</t>
  </si>
  <si>
    <t>Thanh toán công nợ hết T4</t>
  </si>
  <si>
    <t>29/08/2024</t>
  </si>
  <si>
    <t>Chiết khấu 2023</t>
  </si>
  <si>
    <t>Hỗ trợ sinh nhật 2024</t>
  </si>
  <si>
    <t>Tháng 9 năm 2024</t>
  </si>
  <si>
    <t>00047434</t>
  </si>
  <si>
    <t>00051810</t>
  </si>
  <si>
    <t>00003665</t>
  </si>
  <si>
    <t>Tổng bán</t>
  </si>
  <si>
    <t>tổng trả</t>
  </si>
  <si>
    <t>Bảng kê hóa đơn tháng 9</t>
  </si>
  <si>
    <t>30/09</t>
  </si>
  <si>
    <t>Bảng kê hóa đơn tháng 10</t>
  </si>
  <si>
    <t>Tháng 10 năm 2024</t>
  </si>
  <si>
    <t>00059168</t>
  </si>
  <si>
    <t>00004080</t>
  </si>
  <si>
    <t>00004171</t>
  </si>
  <si>
    <t>31/10</t>
  </si>
  <si>
    <t>Tháng 11 năm 2024</t>
  </si>
  <si>
    <t>00065152</t>
  </si>
  <si>
    <t>00004602</t>
  </si>
  <si>
    <t>00004626</t>
  </si>
  <si>
    <t>00068517</t>
  </si>
  <si>
    <t>Bảng kê hóa đơn tháng 11</t>
  </si>
  <si>
    <t>30/11</t>
  </si>
  <si>
    <t>Thanh toán công nợ hết T5</t>
  </si>
  <si>
    <t>29/11/2024</t>
  </si>
  <si>
    <t>Tháng 12 năm 2024</t>
  </si>
  <si>
    <t>00072839</t>
  </si>
  <si>
    <t>00074840</t>
  </si>
  <si>
    <t>Bảng kê hóa đơn tháng 12</t>
  </si>
  <si>
    <t>Thanh toán công nợ hết 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</si>
</sst>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dd/mm/yyyy"/>
    <numFmt numFmtId="167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-Roman"/>
    </font>
    <font>
      <b/>
      <sz val="9"/>
      <name val="Microsoft Sans Serif"/>
      <family val="2"/>
    </font>
    <font>
      <b/>
      <sz val="11"/>
      <name val="Microsoft Sans Serif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62">
    <xf numFmtId="0" fontId="0" fillId="0" borderId="0" xfId="0"/>
    <xf numFmtId="38" fontId="0" fillId="0" borderId="0" xfId="0" applyNumberFormat="1"/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/>
    </xf>
    <xf numFmtId="38" fontId="3" fillId="3" borderId="1" xfId="1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left"/>
    </xf>
    <xf numFmtId="165" fontId="3" fillId="0" borderId="1" xfId="2" applyNumberFormat="1" applyFont="1" applyBorder="1" applyAlignment="1">
      <alignment horizontal="center"/>
    </xf>
    <xf numFmtId="165" fontId="3" fillId="0" borderId="1" xfId="2" applyNumberFormat="1" applyFont="1" applyBorder="1"/>
    <xf numFmtId="165" fontId="5" fillId="0" borderId="1" xfId="2" applyNumberFormat="1" applyFont="1" applyBorder="1" applyAlignment="1">
      <alignment horizontal="left" vertical="center"/>
    </xf>
    <xf numFmtId="0" fontId="3" fillId="0" borderId="1" xfId="1" applyFont="1" applyBorder="1"/>
    <xf numFmtId="165" fontId="4" fillId="2" borderId="1" xfId="2" applyNumberFormat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left" vertical="center"/>
    </xf>
    <xf numFmtId="0" fontId="4" fillId="2" borderId="1" xfId="1" applyFont="1" applyFill="1" applyBorder="1"/>
    <xf numFmtId="165" fontId="6" fillId="2" borderId="1" xfId="2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/>
    <xf numFmtId="165" fontId="7" fillId="4" borderId="1" xfId="1" applyNumberFormat="1" applyFont="1" applyFill="1" applyBorder="1"/>
    <xf numFmtId="0" fontId="8" fillId="0" borderId="1" xfId="1" applyFont="1" applyBorder="1" applyAlignment="1">
      <alignment horizontal="left" vertical="center"/>
    </xf>
    <xf numFmtId="165" fontId="0" fillId="0" borderId="0" xfId="0" applyNumberFormat="1"/>
    <xf numFmtId="165" fontId="11" fillId="0" borderId="1" xfId="3" applyNumberFormat="1" applyFont="1" applyBorder="1" applyAlignment="1">
      <alignment wrapText="1"/>
    </xf>
    <xf numFmtId="0" fontId="0" fillId="0" borderId="0" xfId="0"/>
    <xf numFmtId="166" fontId="4" fillId="2" borderId="1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3" fillId="0" borderId="2" xfId="1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14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38" fontId="14" fillId="5" borderId="6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166" fontId="16" fillId="6" borderId="7" xfId="0" applyNumberFormat="1" applyFont="1" applyFill="1" applyBorder="1" applyAlignment="1">
      <alignment horizontal="left" vertical="center"/>
    </xf>
    <xf numFmtId="38" fontId="15" fillId="6" borderId="7" xfId="0" applyNumberFormat="1" applyFont="1" applyFill="1" applyBorder="1" applyAlignment="1">
      <alignment horizontal="right" vertical="center"/>
    </xf>
    <xf numFmtId="38" fontId="15" fillId="0" borderId="7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/>
    </xf>
    <xf numFmtId="38" fontId="16" fillId="6" borderId="7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38" fontId="17" fillId="0" borderId="0" xfId="0" applyNumberFormat="1" applyFont="1"/>
    <xf numFmtId="0" fontId="16" fillId="0" borderId="7" xfId="0" applyFont="1" applyBorder="1" applyAlignment="1">
      <alignment horizontal="right" vertical="center"/>
    </xf>
    <xf numFmtId="38" fontId="19" fillId="0" borderId="7" xfId="0" applyNumberFormat="1" applyFont="1" applyBorder="1" applyAlignment="1">
      <alignment horizontal="right" vertical="center"/>
    </xf>
    <xf numFmtId="38" fontId="21" fillId="0" borderId="0" xfId="0" applyNumberFormat="1" applyFont="1"/>
    <xf numFmtId="38" fontId="21" fillId="4" borderId="0" xfId="0" applyNumberFormat="1" applyFont="1" applyFill="1"/>
    <xf numFmtId="167" fontId="0" fillId="0" borderId="0" xfId="3" applyNumberFormat="1" applyFont="1"/>
    <xf numFmtId="14" fontId="2" fillId="0" borderId="0" xfId="1" applyNumberFormat="1" applyFont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/>
    </xf>
    <xf numFmtId="14" fontId="4" fillId="2" borderId="3" xfId="1" applyNumberFormat="1" applyFont="1" applyFill="1" applyBorder="1" applyAlignment="1">
      <alignment horizontal="center"/>
    </xf>
    <xf numFmtId="14" fontId="7" fillId="4" borderId="2" xfId="1" quotePrefix="1" applyNumberFormat="1" applyFont="1" applyFill="1" applyBorder="1" applyAlignment="1">
      <alignment horizontal="center" vertical="center"/>
    </xf>
    <xf numFmtId="14" fontId="7" fillId="4" borderId="4" xfId="1" quotePrefix="1" applyNumberFormat="1" applyFont="1" applyFill="1" applyBorder="1" applyAlignment="1">
      <alignment horizontal="center" vertical="center"/>
    </xf>
    <xf numFmtId="14" fontId="7" fillId="4" borderId="3" xfId="1" quotePrefix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4" workbookViewId="0">
      <selection activeCell="G18" sqref="G18:G21"/>
    </sheetView>
  </sheetViews>
  <sheetFormatPr defaultRowHeight="15"/>
  <cols>
    <col min="1" max="1" width="16.28515625" style="27" customWidth="1"/>
    <col min="2" max="2" width="37" customWidth="1"/>
    <col min="3" max="3" width="19.5703125" customWidth="1"/>
    <col min="4" max="4" width="19.28515625" customWidth="1"/>
    <col min="5" max="5" width="18.7109375" customWidth="1"/>
    <col min="6" max="6" width="18.42578125" customWidth="1"/>
    <col min="7" max="7" width="14.140625" customWidth="1"/>
    <col min="8" max="8" width="11.5703125" bestFit="1" customWidth="1"/>
    <col min="9" max="9" width="16.42578125" customWidth="1"/>
    <col min="10" max="10" width="13.28515625" customWidth="1"/>
  </cols>
  <sheetData>
    <row r="1" spans="1:8" ht="30.75" customHeight="1">
      <c r="A1" s="49" t="s">
        <v>0</v>
      </c>
      <c r="B1" s="49"/>
      <c r="C1" s="49"/>
      <c r="D1" s="49"/>
      <c r="E1" s="49"/>
      <c r="F1" s="49"/>
    </row>
    <row r="2" spans="1:8" ht="31.5">
      <c r="A2" s="2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8" ht="27" customHeight="1">
      <c r="A3" s="23"/>
      <c r="B3" s="3" t="s">
        <v>46</v>
      </c>
      <c r="C3" s="4">
        <v>29407427</v>
      </c>
      <c r="D3" s="3"/>
      <c r="E3" s="3"/>
      <c r="F3" s="3"/>
    </row>
    <row r="4" spans="1:8" ht="22.5" customHeight="1">
      <c r="A4" s="23"/>
      <c r="B4" s="5" t="s">
        <v>13</v>
      </c>
      <c r="C4" s="6">
        <v>10165694</v>
      </c>
      <c r="D4" s="3"/>
      <c r="E4" s="3"/>
      <c r="F4" s="3"/>
    </row>
    <row r="5" spans="1:8" ht="22.5" customHeight="1">
      <c r="A5" s="24"/>
      <c r="B5" s="7" t="s">
        <v>14</v>
      </c>
      <c r="C5" s="8">
        <v>4796885</v>
      </c>
      <c r="D5" s="8"/>
      <c r="E5" s="9"/>
      <c r="F5" s="9"/>
      <c r="G5" s="19"/>
      <c r="H5" s="19"/>
    </row>
    <row r="6" spans="1:8" ht="24" customHeight="1">
      <c r="A6" s="24"/>
      <c r="B6" s="5" t="s">
        <v>15</v>
      </c>
      <c r="C6" s="8">
        <v>12900622</v>
      </c>
      <c r="D6" s="8"/>
      <c r="E6" s="9"/>
      <c r="F6" s="9"/>
      <c r="G6" s="19"/>
      <c r="H6" s="19"/>
    </row>
    <row r="7" spans="1:8" ht="26.25" customHeight="1">
      <c r="A7" s="24"/>
      <c r="B7" s="7" t="s">
        <v>16</v>
      </c>
      <c r="C7" s="8">
        <v>5317115</v>
      </c>
      <c r="D7" s="8"/>
      <c r="E7" s="9"/>
      <c r="F7" s="9"/>
      <c r="G7" s="19"/>
      <c r="H7" s="1"/>
    </row>
    <row r="8" spans="1:8" ht="23.25" customHeight="1">
      <c r="A8" s="24"/>
      <c r="B8" s="5" t="s">
        <v>17</v>
      </c>
      <c r="C8" s="8">
        <v>10778660</v>
      </c>
      <c r="D8" s="8"/>
      <c r="E8" s="9"/>
      <c r="F8" s="9"/>
      <c r="G8" s="19"/>
    </row>
    <row r="9" spans="1:8" ht="25.5" customHeight="1">
      <c r="A9" s="24"/>
      <c r="B9" s="7" t="s">
        <v>18</v>
      </c>
      <c r="C9" s="8">
        <v>3913322</v>
      </c>
      <c r="D9" s="8"/>
      <c r="E9" s="9"/>
      <c r="F9" s="9"/>
      <c r="G9" s="19"/>
    </row>
    <row r="10" spans="1:8" ht="24.75" customHeight="1">
      <c r="A10" s="24"/>
      <c r="B10" s="5" t="s">
        <v>19</v>
      </c>
      <c r="C10" s="8">
        <v>8038285</v>
      </c>
      <c r="D10" s="10"/>
      <c r="E10" s="9"/>
      <c r="F10" s="11"/>
      <c r="G10" s="19"/>
      <c r="H10" s="19"/>
    </row>
    <row r="11" spans="1:8" ht="23.25" customHeight="1">
      <c r="A11" s="25"/>
      <c r="B11" s="7" t="s">
        <v>20</v>
      </c>
      <c r="C11" s="8">
        <v>8750323</v>
      </c>
      <c r="D11" s="10"/>
      <c r="E11" s="8"/>
      <c r="F11" s="11"/>
      <c r="G11" s="19"/>
      <c r="H11" s="19"/>
    </row>
    <row r="12" spans="1:8" ht="24" customHeight="1">
      <c r="A12" s="25"/>
      <c r="B12" s="5" t="s">
        <v>92</v>
      </c>
      <c r="C12" s="20"/>
      <c r="D12" s="10"/>
      <c r="E12" s="8">
        <v>1726216</v>
      </c>
      <c r="F12" s="11"/>
    </row>
    <row r="13" spans="1:8" ht="24" customHeight="1">
      <c r="A13" s="25"/>
      <c r="B13" s="7" t="s">
        <v>93</v>
      </c>
      <c r="C13" s="20"/>
      <c r="D13" s="10"/>
      <c r="E13" s="8">
        <v>1080000</v>
      </c>
      <c r="F13" s="11"/>
      <c r="G13" s="19"/>
      <c r="H13" s="19"/>
    </row>
    <row r="14" spans="1:8" ht="27" customHeight="1">
      <c r="A14" s="25"/>
      <c r="B14" s="5" t="s">
        <v>100</v>
      </c>
      <c r="C14" s="8">
        <v>6311592</v>
      </c>
      <c r="D14" s="10"/>
      <c r="E14" s="8"/>
      <c r="F14" s="11"/>
      <c r="H14" s="19"/>
    </row>
    <row r="15" spans="1:8" ht="27" customHeight="1">
      <c r="A15" s="25"/>
      <c r="B15" s="7" t="s">
        <v>102</v>
      </c>
      <c r="C15" s="8">
        <v>2870408</v>
      </c>
      <c r="D15" s="10"/>
      <c r="E15" s="8"/>
      <c r="F15" s="11"/>
      <c r="H15" s="19"/>
    </row>
    <row r="16" spans="1:8" s="21" customFormat="1" ht="27" customHeight="1">
      <c r="A16" s="25"/>
      <c r="B16" s="7" t="s">
        <v>113</v>
      </c>
      <c r="C16" s="8">
        <v>4057560</v>
      </c>
      <c r="D16" s="10"/>
      <c r="E16" s="8"/>
      <c r="F16" s="11"/>
      <c r="H16" s="19"/>
    </row>
    <row r="17" spans="1:10" s="21" customFormat="1" ht="27" customHeight="1">
      <c r="A17" s="25"/>
      <c r="B17" s="7" t="s">
        <v>120</v>
      </c>
      <c r="C17" s="8">
        <v>6343855</v>
      </c>
      <c r="D17" s="10"/>
      <c r="E17" s="8"/>
      <c r="F17" s="11"/>
      <c r="H17" s="19"/>
    </row>
    <row r="18" spans="1:10" ht="21" customHeight="1">
      <c r="A18" s="50" t="s">
        <v>7</v>
      </c>
      <c r="B18" s="51"/>
      <c r="C18" s="12">
        <f>+SUM(C4:C17)</f>
        <v>84244321</v>
      </c>
      <c r="D18" s="12">
        <f t="shared" ref="D18" si="0">+SUM(D4:D15)</f>
        <v>0</v>
      </c>
      <c r="E18" s="12">
        <f>+SUM(E4:E15)</f>
        <v>2806216</v>
      </c>
      <c r="F18" s="14"/>
      <c r="G18" s="19"/>
      <c r="H18" s="19"/>
    </row>
    <row r="19" spans="1:10" ht="21" customHeight="1">
      <c r="A19" s="24" t="s">
        <v>45</v>
      </c>
      <c r="B19" s="18" t="s">
        <v>9</v>
      </c>
      <c r="C19" s="11"/>
      <c r="D19" s="9">
        <v>722726</v>
      </c>
      <c r="E19" s="9"/>
      <c r="F19" s="11"/>
      <c r="G19" s="19"/>
      <c r="H19" s="19"/>
    </row>
    <row r="20" spans="1:10" ht="21" customHeight="1">
      <c r="A20" s="26" t="s">
        <v>54</v>
      </c>
      <c r="B20" s="18" t="s">
        <v>8</v>
      </c>
      <c r="C20" s="11"/>
      <c r="D20" s="9">
        <v>1030333</v>
      </c>
      <c r="E20" s="9"/>
      <c r="F20" s="11"/>
      <c r="G20" s="19"/>
      <c r="H20" s="19"/>
      <c r="I20" s="19"/>
    </row>
    <row r="21" spans="1:10" ht="21.75" customHeight="1">
      <c r="A21" s="24" t="s">
        <v>69</v>
      </c>
      <c r="B21" s="11" t="s">
        <v>9</v>
      </c>
      <c r="C21" s="8"/>
      <c r="D21" s="8">
        <v>4470934</v>
      </c>
      <c r="E21" s="9"/>
      <c r="F21" s="11"/>
      <c r="H21" s="19"/>
      <c r="J21" s="19"/>
    </row>
    <row r="22" spans="1:10" s="21" customFormat="1" ht="21.75" customHeight="1">
      <c r="A22" s="25" t="s">
        <v>74</v>
      </c>
      <c r="B22" s="11" t="s">
        <v>9</v>
      </c>
      <c r="C22" s="8"/>
      <c r="D22" s="8">
        <v>1422485</v>
      </c>
      <c r="E22" s="9"/>
      <c r="F22" s="11"/>
      <c r="H22" s="19"/>
      <c r="J22" s="19"/>
    </row>
    <row r="23" spans="1:10" s="21" customFormat="1" ht="21.75" customHeight="1">
      <c r="A23" s="25" t="s">
        <v>81</v>
      </c>
      <c r="B23" s="11" t="s">
        <v>9</v>
      </c>
      <c r="C23" s="8"/>
      <c r="D23" s="8">
        <v>1117670</v>
      </c>
      <c r="E23" s="9"/>
      <c r="F23" s="11"/>
      <c r="H23" s="19"/>
      <c r="J23" s="19"/>
    </row>
    <row r="24" spans="1:10" s="21" customFormat="1" ht="21.75" customHeight="1">
      <c r="A24" s="25" t="s">
        <v>89</v>
      </c>
      <c r="B24" s="11" t="s">
        <v>9</v>
      </c>
      <c r="C24" s="8"/>
      <c r="D24" s="8">
        <v>573943</v>
      </c>
      <c r="E24" s="9"/>
      <c r="F24" s="11"/>
      <c r="H24" s="19"/>
      <c r="J24" s="19"/>
    </row>
    <row r="25" spans="1:10" s="21" customFormat="1" ht="21.75" customHeight="1">
      <c r="A25" s="25" t="s">
        <v>101</v>
      </c>
      <c r="B25" s="11" t="s">
        <v>9</v>
      </c>
      <c r="C25" s="8"/>
      <c r="D25" s="8">
        <v>919924</v>
      </c>
      <c r="E25" s="9"/>
      <c r="F25" s="11"/>
      <c r="H25" s="19"/>
      <c r="J25" s="19"/>
    </row>
    <row r="26" spans="1:10" s="21" customFormat="1" ht="21.75" customHeight="1">
      <c r="A26" s="25" t="s">
        <v>107</v>
      </c>
      <c r="B26" s="11" t="s">
        <v>9</v>
      </c>
      <c r="C26" s="8"/>
      <c r="D26" s="8">
        <v>2244756</v>
      </c>
      <c r="E26" s="9"/>
      <c r="F26" s="11"/>
      <c r="H26" s="19"/>
      <c r="J26" s="19"/>
    </row>
    <row r="27" spans="1:10" s="21" customFormat="1" ht="21.75" customHeight="1">
      <c r="A27" s="25" t="s">
        <v>114</v>
      </c>
      <c r="B27" s="11" t="s">
        <v>9</v>
      </c>
      <c r="C27" s="8"/>
      <c r="D27" s="8">
        <v>1135813</v>
      </c>
      <c r="E27" s="9"/>
      <c r="F27" s="11"/>
      <c r="H27" s="19"/>
      <c r="J27" s="19"/>
    </row>
    <row r="28" spans="1:10" ht="20.25" customHeight="1">
      <c r="A28" s="50" t="s">
        <v>10</v>
      </c>
      <c r="B28" s="51"/>
      <c r="C28" s="12"/>
      <c r="D28" s="12">
        <f>+SUM(D19:D27)</f>
        <v>13638584</v>
      </c>
      <c r="E28" s="12">
        <v>0</v>
      </c>
      <c r="F28" s="14"/>
      <c r="G28" s="48"/>
    </row>
    <row r="29" spans="1:10" ht="25.5" customHeight="1">
      <c r="A29" s="24">
        <v>45323</v>
      </c>
      <c r="B29" s="7" t="s">
        <v>21</v>
      </c>
      <c r="C29" s="8"/>
      <c r="D29" s="8"/>
      <c r="E29" s="9"/>
      <c r="F29" s="9">
        <v>5622614</v>
      </c>
    </row>
    <row r="30" spans="1:10" ht="27" customHeight="1">
      <c r="A30" s="25" t="s">
        <v>70</v>
      </c>
      <c r="B30" s="7" t="s">
        <v>21</v>
      </c>
      <c r="C30" s="8"/>
      <c r="D30" s="8"/>
      <c r="E30" s="9"/>
      <c r="F30" s="9">
        <v>24243478</v>
      </c>
    </row>
    <row r="31" spans="1:10" ht="24" customHeight="1">
      <c r="A31" s="25" t="s">
        <v>91</v>
      </c>
      <c r="B31" s="7" t="s">
        <v>90</v>
      </c>
      <c r="C31" s="8"/>
      <c r="D31" s="8"/>
      <c r="E31" s="9"/>
      <c r="F31" s="9">
        <v>21151343</v>
      </c>
    </row>
    <row r="32" spans="1:10" ht="24.75" customHeight="1">
      <c r="A32" s="25" t="s">
        <v>116</v>
      </c>
      <c r="B32" s="7" t="s">
        <v>115</v>
      </c>
      <c r="C32" s="8"/>
      <c r="D32" s="8"/>
      <c r="E32" s="9"/>
      <c r="F32" s="9">
        <v>7040037</v>
      </c>
    </row>
    <row r="33" spans="1:6" ht="24" customHeight="1">
      <c r="A33" s="25">
        <v>45628</v>
      </c>
      <c r="B33" s="7" t="s">
        <v>121</v>
      </c>
      <c r="C33" s="8"/>
      <c r="D33" s="8"/>
      <c r="E33" s="9"/>
      <c r="F33" s="9">
        <v>2777509</v>
      </c>
    </row>
    <row r="34" spans="1:6" ht="19.5" customHeight="1">
      <c r="A34" s="50" t="s">
        <v>11</v>
      </c>
      <c r="B34" s="51"/>
      <c r="C34" s="15"/>
      <c r="D34" s="13"/>
      <c r="E34" s="14"/>
      <c r="F34" s="16">
        <f>+SUM(F29:F33)</f>
        <v>60834981</v>
      </c>
    </row>
    <row r="35" spans="1:6" ht="22.5" customHeight="1">
      <c r="A35" s="52" t="s">
        <v>12</v>
      </c>
      <c r="B35" s="53"/>
      <c r="C35" s="53"/>
      <c r="D35" s="53"/>
      <c r="E35" s="54"/>
      <c r="F35" s="17">
        <f>+C3+C18-E18-D28-F34</f>
        <v>36371967</v>
      </c>
    </row>
    <row r="38" spans="1:6">
      <c r="C38" s="19"/>
    </row>
  </sheetData>
  <mergeCells count="5">
    <mergeCell ref="A1:F1"/>
    <mergeCell ref="A18:B18"/>
    <mergeCell ref="A28:B28"/>
    <mergeCell ref="A34:B34"/>
    <mergeCell ref="A35:E35"/>
  </mergeCells>
  <phoneticPr fontId="9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42.7109375" style="21" customWidth="1"/>
    <col min="6" max="6" width="17.140625" style="1" customWidth="1"/>
    <col min="7" max="7" width="15.7109375" style="1" customWidth="1"/>
    <col min="8" max="8" width="11.42578125" style="21" customWidth="1"/>
    <col min="9" max="9" width="40.5703125" style="21" customWidth="1"/>
    <col min="10" max="10" width="16.140625" style="21" customWidth="1"/>
    <col min="11" max="16384" width="9.140625" style="21"/>
  </cols>
  <sheetData>
    <row r="1" spans="1:10" ht="35.25" customHeight="1">
      <c r="A1" s="55" t="s">
        <v>38</v>
      </c>
      <c r="B1" s="55"/>
      <c r="C1" s="55"/>
      <c r="D1" s="55"/>
      <c r="E1" s="55"/>
      <c r="F1" s="55"/>
      <c r="G1" s="55"/>
      <c r="H1" s="55"/>
      <c r="I1" s="55"/>
    </row>
    <row r="2" spans="1:10" ht="35.25" customHeight="1">
      <c r="A2" s="56" t="s">
        <v>55</v>
      </c>
      <c r="B2" s="56"/>
      <c r="C2" s="56"/>
      <c r="D2" s="56"/>
      <c r="E2" s="56"/>
      <c r="F2" s="56"/>
      <c r="G2" s="56"/>
      <c r="H2" s="56"/>
      <c r="I2" s="56"/>
    </row>
    <row r="3" spans="1:10" ht="33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58</v>
      </c>
      <c r="I3" s="29" t="s">
        <v>29</v>
      </c>
      <c r="J3" s="29" t="s">
        <v>30</v>
      </c>
    </row>
    <row r="4" spans="1:10" ht="24.75" customHeight="1" outlineLevel="1">
      <c r="B4" s="32">
        <v>45394</v>
      </c>
      <c r="C4" s="33" t="s">
        <v>56</v>
      </c>
      <c r="D4" s="33" t="s">
        <v>32</v>
      </c>
      <c r="E4" s="33" t="s">
        <v>33</v>
      </c>
      <c r="F4" s="34">
        <v>2843510</v>
      </c>
      <c r="G4" s="34">
        <v>227481</v>
      </c>
      <c r="H4" s="34">
        <f>F4+G4</f>
        <v>3070991</v>
      </c>
      <c r="I4" s="33" t="s">
        <v>33</v>
      </c>
      <c r="J4" s="33" t="s">
        <v>34</v>
      </c>
    </row>
    <row r="5" spans="1:10" ht="24.75" customHeight="1" outlineLevel="1">
      <c r="B5" s="32">
        <v>45406</v>
      </c>
      <c r="C5" s="33" t="s">
        <v>57</v>
      </c>
      <c r="D5" s="33" t="s">
        <v>32</v>
      </c>
      <c r="E5" s="33" t="s">
        <v>33</v>
      </c>
      <c r="F5" s="34">
        <v>2079744</v>
      </c>
      <c r="G5" s="34">
        <v>166380</v>
      </c>
      <c r="H5" s="34">
        <f t="shared" ref="H5" si="0">F5+G5</f>
        <v>2246124</v>
      </c>
      <c r="I5" s="33" t="s">
        <v>33</v>
      </c>
      <c r="J5" s="33" t="s">
        <v>34</v>
      </c>
    </row>
    <row r="6" spans="1:10" ht="27" customHeight="1">
      <c r="B6" s="35"/>
      <c r="F6" s="36">
        <f>SUM(F4:F5)</f>
        <v>4923254</v>
      </c>
      <c r="G6" s="36">
        <f t="shared" ref="G6:H6" si="1">SUM(G4:G5)</f>
        <v>393861</v>
      </c>
      <c r="H6" s="36">
        <f t="shared" si="1"/>
        <v>5317115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topLeftCell="E1" zoomScaleNormal="100" workbookViewId="0">
      <selection activeCell="H8" sqref="H8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57.140625" style="21" customWidth="1"/>
    <col min="6" max="6" width="17.140625" style="1" customWidth="1"/>
    <col min="7" max="7" width="15.7109375" style="1" customWidth="1"/>
    <col min="8" max="8" width="11.42578125" style="21" customWidth="1"/>
    <col min="9" max="9" width="50" style="21" customWidth="1"/>
    <col min="10" max="10" width="21.42578125" style="21" customWidth="1"/>
    <col min="11" max="16384" width="9.140625" style="21"/>
  </cols>
  <sheetData>
    <row r="1" spans="1:10" ht="18.75">
      <c r="A1" s="55" t="s">
        <v>38</v>
      </c>
      <c r="B1" s="55"/>
      <c r="C1" s="55"/>
      <c r="D1" s="55"/>
      <c r="E1" s="55"/>
      <c r="F1" s="55"/>
      <c r="G1" s="55"/>
      <c r="H1" s="55"/>
      <c r="I1" s="55"/>
    </row>
    <row r="2" spans="1:10">
      <c r="A2" s="56" t="s">
        <v>47</v>
      </c>
      <c r="B2" s="56"/>
      <c r="C2" s="56"/>
      <c r="D2" s="56"/>
      <c r="E2" s="56"/>
      <c r="F2" s="56"/>
      <c r="G2" s="56"/>
      <c r="H2" s="56"/>
      <c r="I2" s="56"/>
    </row>
    <row r="3" spans="1:10" ht="24.7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48</v>
      </c>
      <c r="I3" s="29" t="s">
        <v>29</v>
      </c>
      <c r="J3" s="29" t="s">
        <v>30</v>
      </c>
    </row>
    <row r="4" spans="1:10" outlineLevel="1">
      <c r="B4" s="32">
        <v>45362</v>
      </c>
      <c r="C4" s="33" t="s">
        <v>49</v>
      </c>
      <c r="D4" s="33" t="s">
        <v>32</v>
      </c>
      <c r="E4" s="33" t="s">
        <v>33</v>
      </c>
      <c r="F4" s="34">
        <v>6668870</v>
      </c>
      <c r="G4" s="34">
        <v>533510</v>
      </c>
      <c r="H4" s="34">
        <f>F4+G4</f>
        <v>7202380</v>
      </c>
      <c r="I4" s="33" t="s">
        <v>33</v>
      </c>
      <c r="J4" s="33" t="s">
        <v>34</v>
      </c>
    </row>
    <row r="5" spans="1:10" outlineLevel="1">
      <c r="B5" s="32">
        <v>45372</v>
      </c>
      <c r="C5" s="33" t="s">
        <v>50</v>
      </c>
      <c r="D5" s="33" t="s">
        <v>32</v>
      </c>
      <c r="E5" s="33" t="s">
        <v>33</v>
      </c>
      <c r="F5" s="34">
        <v>1871460</v>
      </c>
      <c r="G5" s="34">
        <v>149717</v>
      </c>
      <c r="H5" s="34">
        <f t="shared" ref="H5:H7" si="0">F5+G5</f>
        <v>2021177</v>
      </c>
      <c r="I5" s="33" t="s">
        <v>33</v>
      </c>
      <c r="J5" s="33" t="s">
        <v>34</v>
      </c>
    </row>
    <row r="6" spans="1:10" outlineLevel="1">
      <c r="B6" s="32">
        <v>45381</v>
      </c>
      <c r="C6" s="33" t="s">
        <v>51</v>
      </c>
      <c r="D6" s="38" t="s">
        <v>32</v>
      </c>
      <c r="E6" s="33" t="s">
        <v>33</v>
      </c>
      <c r="F6" s="34">
        <v>3404690</v>
      </c>
      <c r="G6" s="34">
        <v>272375</v>
      </c>
      <c r="H6" s="34">
        <f t="shared" si="0"/>
        <v>3677065</v>
      </c>
      <c r="I6" s="33" t="s">
        <v>33</v>
      </c>
      <c r="J6" s="33" t="s">
        <v>34</v>
      </c>
    </row>
    <row r="7" spans="1:10">
      <c r="B7" s="32">
        <v>45381</v>
      </c>
      <c r="C7" s="21">
        <v>1163</v>
      </c>
      <c r="D7" s="39" t="s">
        <v>43</v>
      </c>
      <c r="E7" s="40" t="s">
        <v>52</v>
      </c>
      <c r="F7" s="41">
        <v>-954012</v>
      </c>
      <c r="G7" s="41">
        <v>-76321</v>
      </c>
      <c r="H7" s="34">
        <f t="shared" si="0"/>
        <v>-1030333</v>
      </c>
    </row>
    <row r="8" spans="1:10">
      <c r="E8" s="42" t="s">
        <v>53</v>
      </c>
      <c r="F8" s="43">
        <f>F4+F5+F6</f>
        <v>11945020</v>
      </c>
      <c r="G8" s="43">
        <f t="shared" ref="G8:H8" si="1">G4+G5+G6</f>
        <v>955602</v>
      </c>
      <c r="H8" s="43">
        <f t="shared" si="1"/>
        <v>12900622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opLeftCell="E1" zoomScaleNormal="100" workbookViewId="0">
      <selection activeCell="H4" sqref="H4:H5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57.140625" style="21" customWidth="1"/>
    <col min="6" max="6" width="17.140625" style="1" customWidth="1"/>
    <col min="7" max="7" width="15.7109375" style="1" customWidth="1"/>
    <col min="8" max="8" width="11.42578125" style="21" customWidth="1"/>
    <col min="9" max="9" width="50" style="21" customWidth="1"/>
    <col min="10" max="10" width="21.42578125" style="21" customWidth="1"/>
    <col min="11" max="16384" width="9.140625" style="21"/>
  </cols>
  <sheetData>
    <row r="1" spans="1:10" ht="24" customHeight="1">
      <c r="A1" s="55" t="s">
        <v>38</v>
      </c>
      <c r="B1" s="55"/>
      <c r="C1" s="55"/>
      <c r="D1" s="55"/>
      <c r="E1" s="55"/>
      <c r="F1" s="55"/>
      <c r="G1" s="55"/>
      <c r="H1" s="55"/>
      <c r="I1" s="55"/>
    </row>
    <row r="2" spans="1:10" ht="24" customHeight="1">
      <c r="A2" s="56" t="s">
        <v>39</v>
      </c>
      <c r="B2" s="56"/>
      <c r="C2" s="56"/>
      <c r="D2" s="56"/>
      <c r="E2" s="56"/>
      <c r="F2" s="56"/>
      <c r="G2" s="56"/>
      <c r="H2" s="56"/>
      <c r="I2" s="56"/>
    </row>
    <row r="3" spans="1:10" ht="35.2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24" customHeight="1" outlineLevel="1">
      <c r="B4" s="32">
        <v>45329</v>
      </c>
      <c r="C4" s="33" t="s">
        <v>40</v>
      </c>
      <c r="D4" s="33" t="s">
        <v>32</v>
      </c>
      <c r="E4" s="33" t="s">
        <v>33</v>
      </c>
      <c r="F4" s="34">
        <v>2685750</v>
      </c>
      <c r="G4" s="34">
        <v>214860</v>
      </c>
      <c r="H4" s="34">
        <f>F4+G4</f>
        <v>2900610</v>
      </c>
      <c r="I4" s="33" t="s">
        <v>33</v>
      </c>
      <c r="J4" s="33" t="s">
        <v>34</v>
      </c>
    </row>
    <row r="5" spans="1:10" ht="24" customHeight="1" outlineLevel="1">
      <c r="B5" s="32">
        <v>45343</v>
      </c>
      <c r="C5" s="33" t="s">
        <v>41</v>
      </c>
      <c r="D5" s="33" t="s">
        <v>32</v>
      </c>
      <c r="E5" s="33" t="s">
        <v>33</v>
      </c>
      <c r="F5" s="34">
        <v>1755810</v>
      </c>
      <c r="G5" s="34">
        <v>140465</v>
      </c>
      <c r="H5" s="34">
        <f t="shared" ref="H5:H6" si="0">F5+G5</f>
        <v>1896275</v>
      </c>
      <c r="I5" s="33" t="s">
        <v>33</v>
      </c>
      <c r="J5" s="33" t="s">
        <v>34</v>
      </c>
    </row>
    <row r="6" spans="1:10" ht="24" customHeight="1" outlineLevel="1">
      <c r="B6" s="32">
        <v>45351</v>
      </c>
      <c r="C6" s="33" t="s">
        <v>42</v>
      </c>
      <c r="D6" s="33" t="s">
        <v>43</v>
      </c>
      <c r="E6" s="33" t="s">
        <v>44</v>
      </c>
      <c r="F6" s="34">
        <v>-669191</v>
      </c>
      <c r="G6" s="34">
        <v>-53535</v>
      </c>
      <c r="H6" s="34">
        <f t="shared" si="0"/>
        <v>-722726</v>
      </c>
      <c r="I6" s="33" t="s">
        <v>33</v>
      </c>
      <c r="J6" s="33" t="s">
        <v>34</v>
      </c>
    </row>
    <row r="11" spans="1:10">
      <c r="H11" s="1"/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J4" sqref="J4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47.28515625" style="21" customWidth="1"/>
    <col min="6" max="6" width="17.140625" style="1" customWidth="1"/>
    <col min="7" max="7" width="15.7109375" style="1" customWidth="1"/>
    <col min="8" max="8" width="11.42578125" style="21" customWidth="1"/>
    <col min="9" max="9" width="50" style="21" customWidth="1"/>
    <col min="10" max="10" width="21.42578125" style="21" customWidth="1"/>
    <col min="11" max="16384" width="9.140625" style="21"/>
  </cols>
  <sheetData>
    <row r="1" spans="1:10" ht="28.5" customHeight="1">
      <c r="A1" s="60" t="s">
        <v>37</v>
      </c>
      <c r="B1" s="60"/>
      <c r="C1" s="60"/>
      <c r="D1" s="60"/>
      <c r="E1" s="60"/>
      <c r="F1" s="60"/>
      <c r="G1" s="60"/>
      <c r="H1" s="60"/>
      <c r="I1" s="60"/>
    </row>
    <row r="2" spans="1:10" ht="28.5" customHeight="1">
      <c r="A2" s="61" t="s">
        <v>22</v>
      </c>
      <c r="B2" s="61"/>
      <c r="C2" s="61"/>
      <c r="D2" s="61"/>
      <c r="E2" s="61"/>
      <c r="F2" s="61"/>
      <c r="G2" s="61"/>
      <c r="H2" s="61"/>
      <c r="I2" s="61"/>
    </row>
    <row r="3" spans="1:10" ht="35.2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25.5" customHeight="1" outlineLevel="1">
      <c r="B4" s="32">
        <v>45301</v>
      </c>
      <c r="C4" s="33" t="s">
        <v>31</v>
      </c>
      <c r="D4" s="33" t="s">
        <v>32</v>
      </c>
      <c r="E4" s="33" t="s">
        <v>33</v>
      </c>
      <c r="F4" s="34">
        <v>4085040</v>
      </c>
      <c r="G4" s="34">
        <v>326803</v>
      </c>
      <c r="H4" s="34">
        <f>F4+G4</f>
        <v>4411843</v>
      </c>
      <c r="I4" s="33" t="s">
        <v>33</v>
      </c>
      <c r="J4" s="33" t="s">
        <v>34</v>
      </c>
    </row>
    <row r="5" spans="1:10" ht="25.5" customHeight="1" outlineLevel="1">
      <c r="B5" s="32">
        <v>45314</v>
      </c>
      <c r="C5" s="33" t="s">
        <v>35</v>
      </c>
      <c r="D5" s="33" t="s">
        <v>32</v>
      </c>
      <c r="E5" s="33" t="s">
        <v>33</v>
      </c>
      <c r="F5" s="34">
        <v>5327640</v>
      </c>
      <c r="G5" s="34">
        <v>426211</v>
      </c>
      <c r="H5" s="34">
        <f t="shared" ref="H5:H6" si="0">F5+G5</f>
        <v>5753851</v>
      </c>
      <c r="I5" s="33" t="s">
        <v>33</v>
      </c>
      <c r="J5" s="33" t="s">
        <v>34</v>
      </c>
    </row>
    <row r="6" spans="1:10">
      <c r="B6" s="35"/>
      <c r="F6" s="36">
        <v>9412680</v>
      </c>
      <c r="G6" s="36">
        <v>753014</v>
      </c>
      <c r="H6" s="37">
        <f t="shared" si="0"/>
        <v>10165694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41.85546875" style="21" customWidth="1"/>
    <col min="6" max="6" width="16.28515625" style="1" customWidth="1"/>
    <col min="7" max="7" width="15.7109375" style="1" customWidth="1"/>
    <col min="8" max="8" width="14.28515625" style="21" customWidth="1"/>
    <col min="9" max="9" width="50" style="21" customWidth="1"/>
    <col min="10" max="10" width="21.42578125" style="21" customWidth="1"/>
    <col min="11" max="16384" width="9.140625" style="21"/>
  </cols>
  <sheetData>
    <row r="1" spans="1:10" ht="30.75" customHeight="1">
      <c r="A1" s="55" t="s">
        <v>87</v>
      </c>
      <c r="B1" s="55"/>
      <c r="C1" s="55"/>
      <c r="D1" s="55"/>
      <c r="E1" s="55"/>
      <c r="F1" s="55"/>
      <c r="G1" s="55"/>
      <c r="H1" s="55"/>
      <c r="I1" s="55"/>
    </row>
    <row r="2" spans="1:10" ht="30.75" customHeight="1">
      <c r="A2" s="56" t="s">
        <v>117</v>
      </c>
      <c r="B2" s="56"/>
      <c r="C2" s="56"/>
      <c r="D2" s="56"/>
      <c r="E2" s="56"/>
      <c r="F2" s="56"/>
      <c r="G2" s="56"/>
      <c r="H2" s="56"/>
      <c r="I2" s="56"/>
    </row>
    <row r="3" spans="1:10" ht="30.7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30.75" customHeight="1" outlineLevel="1">
      <c r="B4" s="32">
        <v>45646</v>
      </c>
      <c r="C4" s="33" t="s">
        <v>118</v>
      </c>
      <c r="D4" s="33" t="s">
        <v>32</v>
      </c>
      <c r="E4" s="33" t="s">
        <v>33</v>
      </c>
      <c r="F4" s="34">
        <v>3507190</v>
      </c>
      <c r="G4" s="34">
        <v>280575</v>
      </c>
      <c r="H4" s="34">
        <f>F4+G4</f>
        <v>3787765</v>
      </c>
      <c r="I4" s="33" t="s">
        <v>33</v>
      </c>
      <c r="J4" s="33" t="s">
        <v>34</v>
      </c>
    </row>
    <row r="5" spans="1:10" ht="30.75" customHeight="1" outlineLevel="1">
      <c r="B5" s="32">
        <v>45654</v>
      </c>
      <c r="C5" s="33" t="s">
        <v>119</v>
      </c>
      <c r="D5" s="33" t="s">
        <v>32</v>
      </c>
      <c r="E5" s="33" t="s">
        <v>33</v>
      </c>
      <c r="F5" s="34">
        <v>2366750</v>
      </c>
      <c r="G5" s="34">
        <v>189340</v>
      </c>
      <c r="H5" s="34">
        <f>F5+G5</f>
        <v>2556090</v>
      </c>
      <c r="I5" s="33" t="s">
        <v>33</v>
      </c>
      <c r="J5" s="33" t="s">
        <v>34</v>
      </c>
    </row>
    <row r="6" spans="1:10" ht="28.5" customHeight="1">
      <c r="F6" s="47">
        <f>SUM(F4:F5)</f>
        <v>5873940</v>
      </c>
      <c r="G6" s="47">
        <f t="shared" ref="G6:H6" si="0">SUM(G4:G5)</f>
        <v>469915</v>
      </c>
      <c r="H6" s="47">
        <f t="shared" si="0"/>
        <v>6343855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G10" sqref="G10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44.85546875" style="21" customWidth="1"/>
    <col min="6" max="6" width="17.140625" style="1" customWidth="1"/>
    <col min="7" max="7" width="15.7109375" style="1" customWidth="1"/>
    <col min="8" max="8" width="11.42578125" style="21" customWidth="1"/>
    <col min="9" max="9" width="40.42578125" style="21" customWidth="1"/>
    <col min="10" max="10" width="21.42578125" style="21" customWidth="1"/>
    <col min="11" max="16384" width="9.140625" style="21"/>
  </cols>
  <sheetData>
    <row r="1" spans="1:10" ht="31.5" customHeight="1">
      <c r="A1" s="55" t="s">
        <v>38</v>
      </c>
      <c r="B1" s="55"/>
      <c r="C1" s="55"/>
      <c r="D1" s="55"/>
      <c r="E1" s="55"/>
      <c r="F1" s="55"/>
      <c r="G1" s="55"/>
      <c r="H1" s="55"/>
      <c r="I1" s="55"/>
    </row>
    <row r="2" spans="1:10" ht="31.5" customHeight="1">
      <c r="A2" s="56" t="s">
        <v>108</v>
      </c>
      <c r="B2" s="56"/>
      <c r="C2" s="56"/>
      <c r="D2" s="56"/>
      <c r="E2" s="56"/>
      <c r="F2" s="56"/>
      <c r="G2" s="56"/>
      <c r="H2" s="56"/>
      <c r="I2" s="56"/>
    </row>
    <row r="3" spans="1:10" ht="31.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31.5" customHeight="1" outlineLevel="1">
      <c r="B4" s="32">
        <v>45612</v>
      </c>
      <c r="C4" s="33" t="s">
        <v>109</v>
      </c>
      <c r="D4" s="33" t="s">
        <v>32</v>
      </c>
      <c r="E4" s="33" t="s">
        <v>33</v>
      </c>
      <c r="F4" s="34">
        <v>1715750</v>
      </c>
      <c r="G4" s="34">
        <v>137260</v>
      </c>
      <c r="H4" s="34">
        <f>F4+G4</f>
        <v>1853010</v>
      </c>
      <c r="I4" s="33" t="s">
        <v>33</v>
      </c>
      <c r="J4" s="33" t="s">
        <v>34</v>
      </c>
    </row>
    <row r="5" spans="1:10" ht="31.5" customHeight="1" outlineLevel="1">
      <c r="B5" s="32">
        <v>45625</v>
      </c>
      <c r="C5" s="33" t="s">
        <v>110</v>
      </c>
      <c r="D5" s="33" t="s">
        <v>43</v>
      </c>
      <c r="E5" s="33" t="s">
        <v>9</v>
      </c>
      <c r="F5" s="34">
        <v>-535259</v>
      </c>
      <c r="G5" s="34">
        <v>-42820</v>
      </c>
      <c r="H5" s="34">
        <f t="shared" ref="H5:H7" si="0">F5+G5</f>
        <v>-578079</v>
      </c>
      <c r="I5" s="33" t="s">
        <v>33</v>
      </c>
      <c r="J5" s="33" t="s">
        <v>34</v>
      </c>
    </row>
    <row r="6" spans="1:10" ht="31.5" customHeight="1" outlineLevel="1">
      <c r="B6" s="32">
        <v>45626</v>
      </c>
      <c r="C6" s="33" t="s">
        <v>111</v>
      </c>
      <c r="D6" s="33" t="s">
        <v>43</v>
      </c>
      <c r="E6" s="33" t="s">
        <v>9</v>
      </c>
      <c r="F6" s="34">
        <v>-516420</v>
      </c>
      <c r="G6" s="34">
        <v>-41314</v>
      </c>
      <c r="H6" s="34">
        <f t="shared" si="0"/>
        <v>-557734</v>
      </c>
      <c r="I6" s="33" t="s">
        <v>33</v>
      </c>
      <c r="J6" s="33" t="s">
        <v>34</v>
      </c>
    </row>
    <row r="7" spans="1:10" ht="31.5" customHeight="1" outlineLevel="1">
      <c r="B7" s="32">
        <v>45626</v>
      </c>
      <c r="C7" s="33" t="s">
        <v>112</v>
      </c>
      <c r="D7" s="33" t="s">
        <v>32</v>
      </c>
      <c r="E7" s="33" t="s">
        <v>33</v>
      </c>
      <c r="F7" s="34">
        <v>2041250</v>
      </c>
      <c r="G7" s="34">
        <v>163300</v>
      </c>
      <c r="H7" s="34">
        <f t="shared" si="0"/>
        <v>2204550</v>
      </c>
      <c r="I7" s="33" t="s">
        <v>33</v>
      </c>
      <c r="J7" s="33" t="s">
        <v>34</v>
      </c>
    </row>
    <row r="9" spans="1:10" ht="15.75">
      <c r="F9" s="46" t="s">
        <v>53</v>
      </c>
      <c r="G9" s="46">
        <f>H4+H7</f>
        <v>4057560</v>
      </c>
    </row>
    <row r="10" spans="1:10" ht="15.75">
      <c r="F10" s="46" t="s">
        <v>52</v>
      </c>
      <c r="G10" s="46">
        <f>H5+H6</f>
        <v>-1135813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9" sqref="H9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38.85546875" style="21" customWidth="1"/>
    <col min="6" max="6" width="14.28515625" style="1" customWidth="1"/>
    <col min="7" max="7" width="15.28515625" style="1" customWidth="1"/>
    <col min="8" max="8" width="11.42578125" style="21" customWidth="1"/>
    <col min="9" max="9" width="41.140625" style="21" customWidth="1"/>
    <col min="10" max="10" width="18" style="21" customWidth="1"/>
    <col min="11" max="16384" width="9.140625" style="21"/>
  </cols>
  <sheetData>
    <row r="1" spans="1:10" ht="30" customHeight="1">
      <c r="A1" s="55" t="s">
        <v>37</v>
      </c>
      <c r="B1" s="55"/>
      <c r="C1" s="55"/>
      <c r="D1" s="55"/>
      <c r="E1" s="55"/>
      <c r="F1" s="55"/>
      <c r="G1" s="55"/>
      <c r="H1" s="55"/>
      <c r="I1" s="55"/>
    </row>
    <row r="2" spans="1:10" ht="30" customHeight="1">
      <c r="A2" s="56" t="s">
        <v>103</v>
      </c>
      <c r="B2" s="56"/>
      <c r="C2" s="56"/>
      <c r="D2" s="56"/>
      <c r="E2" s="56"/>
      <c r="F2" s="56"/>
      <c r="G2" s="56"/>
      <c r="H2" s="56"/>
      <c r="I2" s="56"/>
    </row>
    <row r="3" spans="1:10" ht="38.2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27" customHeight="1" outlineLevel="1">
      <c r="B4" s="32">
        <v>45588</v>
      </c>
      <c r="C4" s="33" t="s">
        <v>104</v>
      </c>
      <c r="D4" s="33" t="s">
        <v>32</v>
      </c>
      <c r="E4" s="33" t="s">
        <v>33</v>
      </c>
      <c r="F4" s="34">
        <v>2657785</v>
      </c>
      <c r="G4" s="34">
        <v>212623</v>
      </c>
      <c r="H4" s="34">
        <f>F4+G4</f>
        <v>2870408</v>
      </c>
      <c r="I4" s="33" t="s">
        <v>33</v>
      </c>
      <c r="J4" s="33" t="s">
        <v>34</v>
      </c>
    </row>
    <row r="5" spans="1:10" ht="27" customHeight="1" outlineLevel="1">
      <c r="B5" s="32">
        <v>45593</v>
      </c>
      <c r="C5" s="33" t="s">
        <v>105</v>
      </c>
      <c r="D5" s="33" t="s">
        <v>43</v>
      </c>
      <c r="E5" s="33" t="s">
        <v>9</v>
      </c>
      <c r="F5" s="34">
        <v>-1217607</v>
      </c>
      <c r="G5" s="34">
        <v>-97409</v>
      </c>
      <c r="H5" s="34">
        <f t="shared" ref="H5:H6" si="0">F5+G5</f>
        <v>-1315016</v>
      </c>
      <c r="I5" s="33" t="s">
        <v>33</v>
      </c>
      <c r="J5" s="33" t="s">
        <v>34</v>
      </c>
    </row>
    <row r="6" spans="1:10" ht="27" customHeight="1" outlineLevel="1">
      <c r="B6" s="32">
        <v>45596</v>
      </c>
      <c r="C6" s="33" t="s">
        <v>106</v>
      </c>
      <c r="D6" s="33" t="s">
        <v>43</v>
      </c>
      <c r="E6" s="33" t="s">
        <v>9</v>
      </c>
      <c r="F6" s="34">
        <v>-860871</v>
      </c>
      <c r="G6" s="34">
        <v>-68869</v>
      </c>
      <c r="H6" s="34">
        <f t="shared" si="0"/>
        <v>-929740</v>
      </c>
      <c r="I6" s="33" t="s">
        <v>33</v>
      </c>
      <c r="J6" s="33" t="s">
        <v>34</v>
      </c>
    </row>
    <row r="8" spans="1:10">
      <c r="G8" s="1" t="s">
        <v>53</v>
      </c>
      <c r="H8" s="1">
        <f>H4</f>
        <v>2870408</v>
      </c>
    </row>
    <row r="9" spans="1:10">
      <c r="G9" s="1" t="s">
        <v>52</v>
      </c>
      <c r="H9" s="1">
        <f>H5+H6</f>
        <v>-2244756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G9" sqref="G9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57.140625" style="21" customWidth="1"/>
    <col min="6" max="6" width="17.140625" style="1" customWidth="1"/>
    <col min="7" max="7" width="15.7109375" style="1" customWidth="1"/>
    <col min="8" max="8" width="11.42578125" style="21" customWidth="1"/>
    <col min="9" max="9" width="50" style="21" customWidth="1"/>
    <col min="10" max="10" width="21.42578125" style="21" customWidth="1"/>
    <col min="11" max="16384" width="9.140625" style="21"/>
  </cols>
  <sheetData>
    <row r="1" spans="1:10" ht="27.75" customHeight="1">
      <c r="A1" s="55" t="s">
        <v>38</v>
      </c>
      <c r="B1" s="55"/>
      <c r="C1" s="55"/>
      <c r="D1" s="55"/>
      <c r="E1" s="55"/>
      <c r="F1" s="55"/>
      <c r="G1" s="55"/>
      <c r="H1" s="55"/>
      <c r="I1" s="55"/>
    </row>
    <row r="2" spans="1:10" ht="27.75" customHeight="1">
      <c r="A2" s="56" t="s">
        <v>94</v>
      </c>
      <c r="B2" s="56"/>
      <c r="C2" s="56"/>
      <c r="D2" s="56"/>
      <c r="E2" s="56"/>
      <c r="F2" s="56"/>
      <c r="G2" s="56"/>
      <c r="H2" s="56"/>
      <c r="I2" s="56"/>
    </row>
    <row r="3" spans="1:10" ht="24.7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28.5" customHeight="1" outlineLevel="1">
      <c r="B4" s="32">
        <v>45544</v>
      </c>
      <c r="C4" s="33" t="s">
        <v>95</v>
      </c>
      <c r="D4" s="33" t="s">
        <v>32</v>
      </c>
      <c r="E4" s="33" t="s">
        <v>33</v>
      </c>
      <c r="F4" s="34">
        <v>1634120</v>
      </c>
      <c r="G4" s="34">
        <v>130730</v>
      </c>
      <c r="H4" s="34">
        <f>F4+G4</f>
        <v>1764850</v>
      </c>
      <c r="I4" s="33" t="s">
        <v>33</v>
      </c>
      <c r="J4" s="33" t="s">
        <v>34</v>
      </c>
    </row>
    <row r="5" spans="1:10" ht="28.5" customHeight="1" outlineLevel="1">
      <c r="B5" s="32">
        <v>45559</v>
      </c>
      <c r="C5" s="33" t="s">
        <v>96</v>
      </c>
      <c r="D5" s="33" t="s">
        <v>32</v>
      </c>
      <c r="E5" s="33" t="s">
        <v>33</v>
      </c>
      <c r="F5" s="34">
        <v>4209946</v>
      </c>
      <c r="G5" s="34">
        <v>336796</v>
      </c>
      <c r="H5" s="34">
        <f t="shared" ref="H5:H6" si="0">F5+G5</f>
        <v>4546742</v>
      </c>
      <c r="I5" s="33" t="s">
        <v>33</v>
      </c>
      <c r="J5" s="33" t="s">
        <v>34</v>
      </c>
    </row>
    <row r="6" spans="1:10" ht="28.5" customHeight="1" outlineLevel="1">
      <c r="B6" s="32">
        <v>45565</v>
      </c>
      <c r="C6" s="33" t="s">
        <v>97</v>
      </c>
      <c r="D6" s="33" t="s">
        <v>43</v>
      </c>
      <c r="E6" s="33" t="s">
        <v>9</v>
      </c>
      <c r="F6" s="34">
        <v>-851781</v>
      </c>
      <c r="G6" s="34">
        <v>-68143</v>
      </c>
      <c r="H6" s="34">
        <f t="shared" si="0"/>
        <v>-919924</v>
      </c>
      <c r="I6" s="33" t="s">
        <v>33</v>
      </c>
      <c r="J6" s="33" t="s">
        <v>34</v>
      </c>
    </row>
    <row r="8" spans="1:10" ht="15.75">
      <c r="F8" s="46" t="s">
        <v>98</v>
      </c>
      <c r="G8" s="46">
        <f>SUM(H4:H5)</f>
        <v>6311592</v>
      </c>
    </row>
    <row r="9" spans="1:10" ht="15.75">
      <c r="F9" s="46" t="s">
        <v>99</v>
      </c>
      <c r="G9" s="46">
        <f>H6</f>
        <v>-919924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G10" sqref="G10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43.28515625" style="21" customWidth="1"/>
    <col min="6" max="6" width="17.140625" style="1" customWidth="1"/>
    <col min="7" max="7" width="15.7109375" style="1" customWidth="1"/>
    <col min="8" max="8" width="11.42578125" style="21" customWidth="1"/>
    <col min="9" max="9" width="50" style="21" customWidth="1"/>
    <col min="10" max="10" width="21.42578125" style="21" customWidth="1"/>
    <col min="11" max="16384" width="9.140625" style="21"/>
  </cols>
  <sheetData>
    <row r="1" spans="1:10" ht="27" customHeight="1">
      <c r="A1" s="55" t="s">
        <v>87</v>
      </c>
      <c r="B1" s="55"/>
      <c r="C1" s="55"/>
      <c r="D1" s="55"/>
      <c r="E1" s="55"/>
      <c r="F1" s="55"/>
      <c r="G1" s="55"/>
      <c r="H1" s="55"/>
      <c r="I1" s="55"/>
    </row>
    <row r="2" spans="1:10" ht="25.5" customHeight="1">
      <c r="A2" s="56" t="s">
        <v>82</v>
      </c>
      <c r="B2" s="56"/>
      <c r="C2" s="56"/>
      <c r="D2" s="56"/>
      <c r="E2" s="56"/>
      <c r="F2" s="56"/>
      <c r="G2" s="56"/>
      <c r="H2" s="56"/>
      <c r="I2" s="56"/>
    </row>
    <row r="3" spans="1:10" ht="24.7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28.5" customHeight="1" outlineLevel="1">
      <c r="B4" s="32">
        <v>45512</v>
      </c>
      <c r="C4" s="33" t="s">
        <v>83</v>
      </c>
      <c r="D4" s="33" t="s">
        <v>32</v>
      </c>
      <c r="E4" s="33" t="s">
        <v>33</v>
      </c>
      <c r="F4" s="34">
        <v>2382705</v>
      </c>
      <c r="G4" s="34">
        <v>190616</v>
      </c>
      <c r="H4" s="34">
        <f>F4+G4</f>
        <v>2573321</v>
      </c>
      <c r="I4" s="33" t="s">
        <v>33</v>
      </c>
      <c r="J4" s="33" t="s">
        <v>34</v>
      </c>
    </row>
    <row r="5" spans="1:10" ht="28.5" customHeight="1" outlineLevel="1">
      <c r="B5" s="32">
        <v>45525</v>
      </c>
      <c r="C5" s="33" t="s">
        <v>84</v>
      </c>
      <c r="D5" s="33" t="s">
        <v>32</v>
      </c>
      <c r="E5" s="33" t="s">
        <v>33</v>
      </c>
      <c r="F5" s="34">
        <v>3029400</v>
      </c>
      <c r="G5" s="34">
        <v>242352</v>
      </c>
      <c r="H5" s="34">
        <f t="shared" ref="H5:H7" si="0">F5+G5</f>
        <v>3271752</v>
      </c>
      <c r="I5" s="33" t="s">
        <v>33</v>
      </c>
      <c r="J5" s="33" t="s">
        <v>34</v>
      </c>
    </row>
    <row r="6" spans="1:10" ht="28.5" customHeight="1" outlineLevel="1">
      <c r="B6" s="32">
        <v>45535</v>
      </c>
      <c r="C6" s="33" t="s">
        <v>85</v>
      </c>
      <c r="D6" s="33" t="s">
        <v>43</v>
      </c>
      <c r="E6" s="33" t="s">
        <v>9</v>
      </c>
      <c r="F6" s="34">
        <v>-531429</v>
      </c>
      <c r="G6" s="34">
        <v>-42514</v>
      </c>
      <c r="H6" s="34">
        <f t="shared" si="0"/>
        <v>-573943</v>
      </c>
      <c r="I6" s="33" t="s">
        <v>33</v>
      </c>
      <c r="J6" s="33" t="s">
        <v>34</v>
      </c>
    </row>
    <row r="7" spans="1:10" ht="28.5" customHeight="1" outlineLevel="1">
      <c r="B7" s="32">
        <v>45535</v>
      </c>
      <c r="C7" s="33" t="s">
        <v>86</v>
      </c>
      <c r="D7" s="33" t="s">
        <v>32</v>
      </c>
      <c r="E7" s="33" t="s">
        <v>33</v>
      </c>
      <c r="F7" s="34">
        <v>2690046</v>
      </c>
      <c r="G7" s="34">
        <v>215204</v>
      </c>
      <c r="H7" s="34">
        <f t="shared" si="0"/>
        <v>2905250</v>
      </c>
      <c r="I7" s="33" t="s">
        <v>33</v>
      </c>
      <c r="J7" s="33" t="s">
        <v>34</v>
      </c>
    </row>
    <row r="9" spans="1:10">
      <c r="F9" s="1" t="s">
        <v>88</v>
      </c>
      <c r="G9" s="1">
        <f>H4+H5+H7</f>
        <v>8750323</v>
      </c>
    </row>
    <row r="10" spans="1:10">
      <c r="F10" s="1" t="s">
        <v>52</v>
      </c>
      <c r="G10" s="1">
        <f>-H6</f>
        <v>573943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H7" sqref="H7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46.140625" style="21" customWidth="1"/>
    <col min="6" max="6" width="17.140625" style="1" customWidth="1"/>
    <col min="7" max="7" width="15.7109375" style="1" customWidth="1"/>
    <col min="8" max="8" width="11.42578125" style="21" customWidth="1"/>
    <col min="9" max="9" width="50" style="21" customWidth="1"/>
    <col min="10" max="10" width="21.42578125" style="21" customWidth="1"/>
    <col min="11" max="16384" width="9.140625" style="21"/>
  </cols>
  <sheetData>
    <row r="1" spans="1:10" ht="27" customHeight="1">
      <c r="A1" s="55" t="s">
        <v>38</v>
      </c>
      <c r="B1" s="55"/>
      <c r="C1" s="55"/>
      <c r="D1" s="55"/>
      <c r="E1" s="55"/>
      <c r="F1" s="55"/>
      <c r="G1" s="55"/>
      <c r="H1" s="55"/>
      <c r="I1" s="55"/>
    </row>
    <row r="2" spans="1:10" ht="27" customHeight="1">
      <c r="A2" s="56" t="s">
        <v>75</v>
      </c>
      <c r="B2" s="56"/>
      <c r="C2" s="56"/>
      <c r="D2" s="56"/>
      <c r="E2" s="56"/>
      <c r="F2" s="56"/>
      <c r="G2" s="56"/>
      <c r="H2" s="56"/>
      <c r="I2" s="56"/>
    </row>
    <row r="3" spans="1:10" ht="36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25.5" customHeight="1" outlineLevel="1">
      <c r="B4" s="32">
        <v>45484</v>
      </c>
      <c r="C4" s="33" t="s">
        <v>76</v>
      </c>
      <c r="D4" s="33" t="s">
        <v>32</v>
      </c>
      <c r="E4" s="33" t="s">
        <v>33</v>
      </c>
      <c r="F4" s="34">
        <v>2263010</v>
      </c>
      <c r="G4" s="34">
        <v>181041</v>
      </c>
      <c r="H4" s="34">
        <f>F4+G4</f>
        <v>2444051</v>
      </c>
      <c r="I4" s="33" t="s">
        <v>33</v>
      </c>
      <c r="J4" s="33" t="s">
        <v>34</v>
      </c>
    </row>
    <row r="5" spans="1:10" ht="25.5" customHeight="1" outlineLevel="1">
      <c r="B5" s="32">
        <v>45493</v>
      </c>
      <c r="C5" s="33" t="s">
        <v>77</v>
      </c>
      <c r="D5" s="33" t="s">
        <v>32</v>
      </c>
      <c r="E5" s="33" t="s">
        <v>33</v>
      </c>
      <c r="F5" s="34">
        <v>1682010</v>
      </c>
      <c r="G5" s="34">
        <v>134561</v>
      </c>
      <c r="H5" s="34">
        <f t="shared" ref="H5:H7" si="0">F5+G5</f>
        <v>1816571</v>
      </c>
      <c r="I5" s="33" t="s">
        <v>33</v>
      </c>
      <c r="J5" s="33" t="s">
        <v>34</v>
      </c>
    </row>
    <row r="6" spans="1:10" ht="25.5" customHeight="1" outlineLevel="1">
      <c r="B6" s="32">
        <v>45500</v>
      </c>
      <c r="C6" s="33" t="s">
        <v>78</v>
      </c>
      <c r="D6" s="33" t="s">
        <v>32</v>
      </c>
      <c r="E6" s="33" t="s">
        <v>33</v>
      </c>
      <c r="F6" s="34">
        <v>3497836</v>
      </c>
      <c r="G6" s="34">
        <v>279827</v>
      </c>
      <c r="H6" s="34">
        <f t="shared" si="0"/>
        <v>3777663</v>
      </c>
      <c r="I6" s="33" t="s">
        <v>33</v>
      </c>
      <c r="J6" s="33" t="s">
        <v>34</v>
      </c>
    </row>
    <row r="7" spans="1:10" ht="25.5" customHeight="1" outlineLevel="1">
      <c r="B7" s="32">
        <v>45492</v>
      </c>
      <c r="C7" s="33" t="s">
        <v>79</v>
      </c>
      <c r="D7" s="33" t="s">
        <v>43</v>
      </c>
      <c r="E7" s="33" t="s">
        <v>9</v>
      </c>
      <c r="F7" s="34">
        <v>-1034880</v>
      </c>
      <c r="G7" s="34">
        <v>-82790</v>
      </c>
      <c r="H7" s="34">
        <f t="shared" si="0"/>
        <v>-1117670</v>
      </c>
      <c r="I7" s="33" t="s">
        <v>33</v>
      </c>
      <c r="J7" s="33" t="s">
        <v>34</v>
      </c>
    </row>
    <row r="9" spans="1:10">
      <c r="F9" s="1" t="s">
        <v>80</v>
      </c>
      <c r="G9" s="1">
        <f>SUM(H4:H6)</f>
        <v>8038285</v>
      </c>
    </row>
    <row r="10" spans="1:10">
      <c r="F10" s="1" t="s">
        <v>52</v>
      </c>
      <c r="G10" s="1">
        <f>H7</f>
        <v>-1117670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5" sqref="H5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38.28515625" style="21" customWidth="1"/>
    <col min="6" max="6" width="17.140625" style="1" customWidth="1"/>
    <col min="7" max="7" width="15.7109375" style="1" customWidth="1"/>
    <col min="8" max="8" width="11.42578125" style="21" customWidth="1"/>
    <col min="9" max="9" width="40.140625" style="21" customWidth="1"/>
    <col min="10" max="10" width="12.42578125" style="21" customWidth="1"/>
    <col min="11" max="16384" width="9.140625" style="21"/>
  </cols>
  <sheetData>
    <row r="1" spans="1:10" ht="27.75" customHeight="1">
      <c r="A1" s="55" t="s">
        <v>37</v>
      </c>
      <c r="B1" s="55"/>
      <c r="C1" s="55"/>
      <c r="D1" s="55"/>
      <c r="E1" s="55"/>
      <c r="F1" s="55"/>
      <c r="G1" s="55"/>
      <c r="H1" s="55"/>
      <c r="I1" s="55"/>
    </row>
    <row r="2" spans="1:10" ht="27.75" customHeight="1">
      <c r="A2" s="56" t="s">
        <v>71</v>
      </c>
      <c r="B2" s="56"/>
      <c r="C2" s="56"/>
      <c r="D2" s="56"/>
      <c r="E2" s="56"/>
      <c r="F2" s="56"/>
      <c r="G2" s="56"/>
      <c r="H2" s="56"/>
      <c r="I2" s="56"/>
    </row>
    <row r="3" spans="1:10" ht="24.7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28.5" customHeight="1" outlineLevel="1">
      <c r="B4" s="32">
        <v>45470</v>
      </c>
      <c r="C4" s="33" t="s">
        <v>72</v>
      </c>
      <c r="D4" s="33" t="s">
        <v>32</v>
      </c>
      <c r="E4" s="33" t="s">
        <v>33</v>
      </c>
      <c r="F4" s="34">
        <v>3623446</v>
      </c>
      <c r="G4" s="34">
        <v>289876</v>
      </c>
      <c r="H4" s="34">
        <f>F4+G4</f>
        <v>3913322</v>
      </c>
      <c r="I4" s="33" t="s">
        <v>33</v>
      </c>
      <c r="J4" s="33" t="s">
        <v>34</v>
      </c>
    </row>
    <row r="5" spans="1:10" ht="28.5" customHeight="1" outlineLevel="1">
      <c r="B5" s="32">
        <v>45471</v>
      </c>
      <c r="C5" s="33" t="s">
        <v>73</v>
      </c>
      <c r="D5" s="33" t="s">
        <v>43</v>
      </c>
      <c r="E5" s="33" t="s">
        <v>9</v>
      </c>
      <c r="F5" s="34">
        <v>-1317116</v>
      </c>
      <c r="G5" s="34">
        <v>-105369</v>
      </c>
      <c r="H5" s="34">
        <f>F5+G5</f>
        <v>-1422485</v>
      </c>
      <c r="I5" s="33" t="s">
        <v>33</v>
      </c>
      <c r="J5" s="33" t="s">
        <v>34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topLeftCell="A4" zoomScaleNormal="100" workbookViewId="0">
      <selection activeCell="H15" sqref="H15"/>
    </sheetView>
  </sheetViews>
  <sheetFormatPr defaultColWidth="9.140625" defaultRowHeight="15" outlineLevelRow="1"/>
  <cols>
    <col min="1" max="1" width="1.42578125" style="21" customWidth="1"/>
    <col min="2" max="2" width="14.28515625" style="31" customWidth="1"/>
    <col min="3" max="4" width="11.42578125" style="21" customWidth="1"/>
    <col min="5" max="5" width="42.7109375" style="21" customWidth="1"/>
    <col min="6" max="6" width="17.140625" style="1" customWidth="1"/>
    <col min="7" max="7" width="15.7109375" style="1" customWidth="1"/>
    <col min="8" max="8" width="15" style="21" customWidth="1"/>
    <col min="9" max="9" width="41.140625" style="21" customWidth="1"/>
    <col min="10" max="10" width="15.28515625" style="21" customWidth="1"/>
    <col min="11" max="16384" width="9.140625" style="21"/>
  </cols>
  <sheetData>
    <row r="1" spans="1:10" ht="27.75" customHeight="1">
      <c r="A1" s="55" t="s">
        <v>38</v>
      </c>
      <c r="B1" s="55"/>
      <c r="C1" s="55"/>
      <c r="D1" s="55"/>
      <c r="E1" s="55"/>
      <c r="F1" s="55"/>
      <c r="G1" s="55"/>
      <c r="H1" s="55"/>
      <c r="I1" s="55"/>
    </row>
    <row r="2" spans="1:10" ht="27.75" customHeight="1">
      <c r="A2" s="56" t="s">
        <v>59</v>
      </c>
      <c r="B2" s="56"/>
      <c r="C2" s="56"/>
      <c r="D2" s="56"/>
      <c r="E2" s="56"/>
      <c r="F2" s="56"/>
      <c r="G2" s="56"/>
      <c r="H2" s="56"/>
      <c r="I2" s="56"/>
    </row>
    <row r="3" spans="1:10" ht="27.75" customHeight="1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36</v>
      </c>
      <c r="I3" s="29" t="s">
        <v>29</v>
      </c>
      <c r="J3" s="29" t="s">
        <v>30</v>
      </c>
    </row>
    <row r="4" spans="1:10" ht="27.75" customHeight="1" outlineLevel="1">
      <c r="B4" s="32">
        <v>45428</v>
      </c>
      <c r="C4" s="33" t="s">
        <v>60</v>
      </c>
      <c r="D4" s="33" t="s">
        <v>32</v>
      </c>
      <c r="E4" s="33" t="s">
        <v>33</v>
      </c>
      <c r="F4" s="34">
        <v>2217485</v>
      </c>
      <c r="G4" s="34">
        <v>177399</v>
      </c>
      <c r="H4" s="34">
        <f>F4+G4</f>
        <v>2394884</v>
      </c>
      <c r="I4" s="33" t="s">
        <v>33</v>
      </c>
      <c r="J4" s="33" t="s">
        <v>34</v>
      </c>
    </row>
    <row r="5" spans="1:10" ht="27.75" customHeight="1" outlineLevel="1">
      <c r="B5" s="32">
        <v>45433</v>
      </c>
      <c r="C5" s="33" t="s">
        <v>61</v>
      </c>
      <c r="D5" s="33" t="s">
        <v>32</v>
      </c>
      <c r="E5" s="33" t="s">
        <v>33</v>
      </c>
      <c r="F5" s="34">
        <v>2611330</v>
      </c>
      <c r="G5" s="34">
        <v>208906</v>
      </c>
      <c r="H5" s="34">
        <f t="shared" ref="H5:H6" si="0">F5+G5</f>
        <v>2820236</v>
      </c>
      <c r="I5" s="33" t="s">
        <v>33</v>
      </c>
      <c r="J5" s="33" t="s">
        <v>34</v>
      </c>
    </row>
    <row r="6" spans="1:10" ht="27.75" customHeight="1" outlineLevel="1">
      <c r="B6" s="32">
        <v>45440</v>
      </c>
      <c r="C6" s="33" t="s">
        <v>62</v>
      </c>
      <c r="D6" s="33" t="s">
        <v>32</v>
      </c>
      <c r="E6" s="33" t="s">
        <v>33</v>
      </c>
      <c r="F6" s="34">
        <v>5151426</v>
      </c>
      <c r="G6" s="34">
        <v>412114</v>
      </c>
      <c r="H6" s="34">
        <f t="shared" si="0"/>
        <v>5563540</v>
      </c>
      <c r="I6" s="33" t="s">
        <v>33</v>
      </c>
      <c r="J6" s="33" t="s">
        <v>34</v>
      </c>
    </row>
    <row r="7" spans="1:10" ht="21.75" customHeight="1" outlineLevel="1">
      <c r="B7" s="32"/>
      <c r="C7" s="33"/>
      <c r="D7" s="33"/>
      <c r="E7" s="33"/>
      <c r="F7" s="45">
        <f>SUM(F4:F6)</f>
        <v>9980241</v>
      </c>
      <c r="G7" s="45">
        <f t="shared" ref="G7:H7" si="1">SUM(G4:G6)</f>
        <v>798419</v>
      </c>
      <c r="H7" s="45">
        <f t="shared" si="1"/>
        <v>10778660</v>
      </c>
      <c r="I7" s="33"/>
      <c r="J7" s="33"/>
    </row>
    <row r="8" spans="1:10" ht="21" customHeight="1" outlineLevel="1">
      <c r="B8" s="32"/>
      <c r="C8" s="57" t="s">
        <v>68</v>
      </c>
      <c r="D8" s="58"/>
      <c r="E8" s="59"/>
      <c r="F8" s="34"/>
      <c r="G8" s="34"/>
      <c r="H8" s="44"/>
      <c r="I8" s="33"/>
      <c r="J8" s="33"/>
    </row>
    <row r="9" spans="1:10" outlineLevel="1">
      <c r="B9" s="32"/>
      <c r="C9" s="33"/>
      <c r="D9" s="33"/>
      <c r="E9" s="33"/>
      <c r="F9" s="34"/>
      <c r="G9" s="34"/>
      <c r="H9" s="44"/>
      <c r="I9" s="33"/>
      <c r="J9" s="33"/>
    </row>
    <row r="10" spans="1:10" outlineLevel="1">
      <c r="B10" s="32"/>
      <c r="C10" s="33"/>
      <c r="D10" s="33"/>
      <c r="E10" s="33"/>
      <c r="F10" s="34"/>
      <c r="G10" s="34"/>
      <c r="H10" s="44"/>
      <c r="I10" s="33"/>
      <c r="J10" s="33"/>
    </row>
    <row r="11" spans="1:10" ht="24.75" customHeight="1" outlineLevel="1">
      <c r="B11" s="28" t="s">
        <v>23</v>
      </c>
      <c r="C11" s="29" t="s">
        <v>24</v>
      </c>
      <c r="D11" s="29" t="s">
        <v>25</v>
      </c>
      <c r="E11" s="29" t="s">
        <v>26</v>
      </c>
      <c r="F11" s="30" t="s">
        <v>27</v>
      </c>
      <c r="G11" s="30" t="s">
        <v>28</v>
      </c>
      <c r="H11" s="29" t="s">
        <v>36</v>
      </c>
      <c r="I11" s="29" t="s">
        <v>29</v>
      </c>
      <c r="J11" s="29" t="s">
        <v>30</v>
      </c>
    </row>
    <row r="12" spans="1:10" ht="24.75" customHeight="1" outlineLevel="1">
      <c r="B12" s="32">
        <v>45441</v>
      </c>
      <c r="C12" s="33" t="s">
        <v>63</v>
      </c>
      <c r="D12" s="33" t="s">
        <v>43</v>
      </c>
      <c r="E12" s="33" t="s">
        <v>9</v>
      </c>
      <c r="F12" s="34">
        <v>-1341722</v>
      </c>
      <c r="G12" s="34">
        <v>-107338</v>
      </c>
      <c r="H12" s="34">
        <f>F12+G12</f>
        <v>-1449060</v>
      </c>
      <c r="I12" s="33" t="s">
        <v>33</v>
      </c>
      <c r="J12" s="33" t="s">
        <v>34</v>
      </c>
    </row>
    <row r="13" spans="1:10" ht="24.75" customHeight="1" outlineLevel="1">
      <c r="B13" s="32">
        <v>45441</v>
      </c>
      <c r="C13" s="33" t="s">
        <v>64</v>
      </c>
      <c r="D13" s="33" t="s">
        <v>43</v>
      </c>
      <c r="E13" s="33" t="s">
        <v>65</v>
      </c>
      <c r="F13" s="34">
        <v>-1953561</v>
      </c>
      <c r="G13" s="34">
        <v>-156285</v>
      </c>
      <c r="H13" s="34">
        <f t="shared" ref="H13:H14" si="2">F13+G13</f>
        <v>-2109846</v>
      </c>
      <c r="I13" s="33" t="s">
        <v>33</v>
      </c>
      <c r="J13" s="33" t="s">
        <v>34</v>
      </c>
    </row>
    <row r="14" spans="1:10" ht="24.75" customHeight="1" outlineLevel="1">
      <c r="B14" s="32">
        <v>45441</v>
      </c>
      <c r="C14" s="33" t="s">
        <v>66</v>
      </c>
      <c r="D14" s="33" t="s">
        <v>43</v>
      </c>
      <c r="E14" s="33" t="s">
        <v>67</v>
      </c>
      <c r="F14" s="34">
        <v>-844470</v>
      </c>
      <c r="G14" s="34">
        <v>-67558</v>
      </c>
      <c r="H14" s="34">
        <f t="shared" si="2"/>
        <v>-912028</v>
      </c>
      <c r="I14" s="33" t="s">
        <v>33</v>
      </c>
      <c r="J14" s="33" t="s">
        <v>34</v>
      </c>
    </row>
    <row r="15" spans="1:10">
      <c r="B15" s="35"/>
      <c r="F15" s="36">
        <f>SUM(F12:F14)</f>
        <v>-4139753</v>
      </c>
      <c r="G15" s="36">
        <f t="shared" ref="G15:H15" si="3">SUM(G12:G14)</f>
        <v>-331181</v>
      </c>
      <c r="H15" s="36">
        <f t="shared" si="3"/>
        <v>-4470934</v>
      </c>
    </row>
  </sheetData>
  <mergeCells count="3">
    <mergeCell ref="A1:I1"/>
    <mergeCell ref="A2:I2"/>
    <mergeCell ref="C8:E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</vt:lpstr>
      <vt:lpstr>T12</vt:lpstr>
      <vt:lpstr>T11</vt:lpstr>
      <vt:lpstr>T10</vt:lpstr>
      <vt:lpstr>T9</vt:lpstr>
      <vt:lpstr>T8</vt:lpstr>
      <vt:lpstr>T7</vt:lpstr>
      <vt:lpstr>T6</vt:lpstr>
      <vt:lpstr>T5</vt:lpstr>
      <vt:lpstr>T4</vt:lpstr>
      <vt:lpstr>T3</vt:lpstr>
      <vt:lpstr>T2</vt:lpstr>
      <vt:lpstr>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2023-07-07T09:27:39Z</dcterms:created>
  <dcterms:modified xsi:type="dcterms:W3CDTF">2025-06-17T03:55:34Z</dcterms:modified>
</cp:coreProperties>
</file>