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6.LOCAL\"/>
    </mc:Choice>
  </mc:AlternateContent>
  <bookViews>
    <workbookView xWindow="1005" yWindow="1005" windowWidth="15000" windowHeight="10005"/>
  </bookViews>
  <sheets>
    <sheet name="Công nợ" sheetId="3" r:id="rId1"/>
    <sheet name="T11" sheetId="13" r:id="rId2"/>
    <sheet name="T10" sheetId="12" r:id="rId3"/>
    <sheet name="T9" sheetId="11" r:id="rId4"/>
    <sheet name="T8" sheetId="10" r:id="rId5"/>
    <sheet name="T7" sheetId="9" r:id="rId6"/>
    <sheet name="T5" sheetId="8" r:id="rId7"/>
    <sheet name="T4" sheetId="7" r:id="rId8"/>
    <sheet name="T3" sheetId="6" r:id="rId9"/>
    <sheet name="T2" sheetId="5" r:id="rId10"/>
    <sheet name="T1" sheetId="4" r:id="rId11"/>
  </sheets>
  <calcPr calcId="162913"/>
</workbook>
</file>

<file path=xl/calcChain.xml><?xml version="1.0" encoding="utf-8"?>
<calcChain xmlns="http://schemas.openxmlformats.org/spreadsheetml/2006/main">
  <c r="H7" i="7" l="1"/>
  <c r="D16" i="3" l="1"/>
  <c r="F26" i="3" l="1"/>
  <c r="E22" i="3"/>
  <c r="H4" i="13"/>
  <c r="F27" i="3" l="1"/>
  <c r="F30" i="3" s="1"/>
  <c r="H4" i="10"/>
  <c r="H4" i="9" l="1"/>
  <c r="H4" i="8" l="1"/>
  <c r="H5" i="7" l="1"/>
  <c r="H6" i="7"/>
  <c r="H4" i="7"/>
  <c r="G6" i="6" l="1"/>
  <c r="H6" i="6"/>
  <c r="F6" i="6"/>
  <c r="H5" i="6"/>
  <c r="H4" i="6"/>
  <c r="H5" i="5" l="1"/>
  <c r="H4" i="5"/>
  <c r="H4" i="4" l="1"/>
  <c r="E16" i="3" l="1"/>
</calcChain>
</file>

<file path=xl/sharedStrings.xml><?xml version="1.0" encoding="utf-8"?>
<sst xmlns="http://schemas.openxmlformats.org/spreadsheetml/2006/main" count="202" uniqueCount="86">
  <si>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</si>
  <si>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</si>
  <si>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</si>
  <si>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</si>
  <si>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</si>
  <si>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</si>
  <si>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Tổng bán hàng</t>
  </si>
  <si>
    <t>Tổng hàng trả</t>
  </si>
  <si>
    <t>Tổng đã thanh toán</t>
  </si>
  <si>
    <t xml:space="preserve">Dư nợ phải thu </t>
  </si>
  <si>
    <t>THEO DÕI CÔNG NỢ / LOCAL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</si>
  <si>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</si>
  <si>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</si>
  <si>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</si>
  <si>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</si>
  <si>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</si>
  <si>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</si>
  <si>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</si>
  <si>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</si>
  <si>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</si>
  <si>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</si>
  <si>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</si>
  <si>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</si>
  <si>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BẢNG KÊ HÓA ĐƠN, CHỨNG TỪ HÀNG HÓA, DỊCH VỤ BÁN RA (MẪU QUẢN TRỊ)</t>
  </si>
  <si>
    <t>Tháng 01 năm 2024</t>
  </si>
  <si>
    <t>Ngày hóa đơn</t>
  </si>
  <si>
    <t>Số hóa đơn</t>
  </si>
  <si>
    <t>Ký hiệu HĐ</t>
  </si>
  <si>
    <t>Diễn giải</t>
  </si>
  <si>
    <t>Doanh số bán chưa có thuế GTGT</t>
  </si>
  <si>
    <t>Thuế GTGT</t>
  </si>
  <si>
    <t>Tên người mua</t>
  </si>
  <si>
    <t>Mã số thuế người mua</t>
  </si>
  <si>
    <t>00001322</t>
  </si>
  <si>
    <t>1C24TNN</t>
  </si>
  <si>
    <t>Bán hàng CÔNG TY TNHH LOCALMART theo hóa đơn 00001322</t>
  </si>
  <si>
    <t>CÔNG TY TNHH LOCALMART</t>
  </si>
  <si>
    <t>0107826670</t>
  </si>
  <si>
    <t>Tổng thanh toán</t>
  </si>
  <si>
    <t xml:space="preserve">Thanh toán </t>
  </si>
  <si>
    <t>Từ ngày 01/02/2024 đến ngày 29/02/2024</t>
  </si>
  <si>
    <t>00007043</t>
  </si>
  <si>
    <t>Bán hàng CÔNG TY TNHH LOCALMART theo hóa đơn 00007043</t>
  </si>
  <si>
    <t/>
  </si>
  <si>
    <t>Hàng Trả - LOCALMART</t>
  </si>
  <si>
    <t>Hàng trả tháng 2</t>
  </si>
  <si>
    <t>Tháng 3 năm 2024</t>
  </si>
  <si>
    <t>00000129</t>
  </si>
  <si>
    <t>1C24TLM</t>
  </si>
  <si>
    <t>Hàng trả</t>
  </si>
  <si>
    <t>Hàng trả tháng 3</t>
  </si>
  <si>
    <t>hàng trả</t>
  </si>
  <si>
    <t>Tháng 4 năm 2024</t>
  </si>
  <si>
    <t>00017254</t>
  </si>
  <si>
    <t>Bán hàng CÔNG TY TNHH LOCALMART theo hóa đơn 00017254</t>
  </si>
  <si>
    <t>00000154</t>
  </si>
  <si>
    <t xml:space="preserve">Tổng thanh toán </t>
  </si>
  <si>
    <t>Hàng trả tháng 4</t>
  </si>
  <si>
    <t>Tháng 5 năm 2024</t>
  </si>
  <si>
    <t>00024973</t>
  </si>
  <si>
    <t>Bán hàng CÔNG TY TNHH LOCALMART theo hóa đơn 00024973</t>
  </si>
  <si>
    <t>Thanh toán công nợ hết 30/04/2024</t>
  </si>
  <si>
    <t>31/05/2024</t>
  </si>
  <si>
    <t>Tháng 7 năm 2024</t>
  </si>
  <si>
    <t>00033770</t>
  </si>
  <si>
    <t>Bán hàng CÔNG TY TNHH LOCALMART theo hóa đơn 00033770</t>
  </si>
  <si>
    <t xml:space="preserve">BẢNG KÊ HÓA ĐƠN, CHỨNG TỪ HÀNG HÓA, DỊCH VỤ BÁN RA </t>
  </si>
  <si>
    <t xml:space="preserve"> </t>
  </si>
  <si>
    <t>Tháng 8 năm 2024</t>
  </si>
  <si>
    <t>00041604</t>
  </si>
  <si>
    <t>Bán hàng CÔNG TY TNHH LOCALMART theo hóa đơn 00041604</t>
  </si>
  <si>
    <t>DANH SÁCH TRẢ LẠI HÀNG BÁN</t>
  </si>
  <si>
    <t>Ngày hạch toán</t>
  </si>
  <si>
    <t>Ngày chứng từ</t>
  </si>
  <si>
    <t>Khách hàng</t>
  </si>
  <si>
    <t>Tổng tiền hàng</t>
  </si>
  <si>
    <t>Tiền thuế GTGT</t>
  </si>
  <si>
    <t>Tổng tiền thanh toán</t>
  </si>
  <si>
    <t>Hàng Trả - CÔNG TY TNHH LOCALMART - LOCALMART</t>
  </si>
  <si>
    <t>Hàng trả tháng 9</t>
  </si>
  <si>
    <t>Hàng trả tháng 10</t>
  </si>
  <si>
    <t>HÀNG BÁN TRẢ LẠI THÁNG 10</t>
  </si>
  <si>
    <t>Tháng 11 năm 2024</t>
  </si>
  <si>
    <t>00062158</t>
  </si>
  <si>
    <t>Bán hàng CÔNG TY TNHH LOCALMART theo hóa đơn 00062158</t>
  </si>
  <si>
    <t>HÀNG TRẢ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</si>
</sst>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8"/>
      <name val="Microsoft Sans Serif"/>
      <family val="2"/>
    </font>
    <font>
      <b/>
      <sz val="9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1" applyFont="1"/>
    <xf numFmtId="0" fontId="2" fillId="0" borderId="0" xfId="1"/>
    <xf numFmtId="0" fontId="3" fillId="0" borderId="0" xfId="1" applyFont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65" fontId="5" fillId="2" borderId="1" xfId="2" applyNumberFormat="1" applyFont="1" applyFill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5" fontId="5" fillId="0" borderId="1" xfId="2" applyNumberFormat="1" applyFont="1" applyFill="1" applyBorder="1" applyAlignment="1">
      <alignment horizontal="right" vertical="center" wrapText="1"/>
    </xf>
    <xf numFmtId="14" fontId="3" fillId="0" borderId="1" xfId="1" applyNumberFormat="1" applyFont="1" applyBorder="1" applyAlignment="1">
      <alignment horizontal="center"/>
    </xf>
    <xf numFmtId="165" fontId="3" fillId="0" borderId="1" xfId="2" applyNumberFormat="1" applyFont="1" applyBorder="1" applyAlignment="1">
      <alignment horizontal="right"/>
    </xf>
    <xf numFmtId="166" fontId="3" fillId="0" borderId="1" xfId="2" applyNumberFormat="1" applyFont="1" applyBorder="1" applyAlignment="1">
      <alignment horizontal="center"/>
    </xf>
    <xf numFmtId="166" fontId="3" fillId="0" borderId="1" xfId="2" applyNumberFormat="1" applyFont="1" applyBorder="1"/>
    <xf numFmtId="14" fontId="3" fillId="0" borderId="2" xfId="1" applyNumberFormat="1" applyFont="1" applyBorder="1" applyAlignment="1">
      <alignment horizontal="center"/>
    </xf>
    <xf numFmtId="165" fontId="3" fillId="0" borderId="1" xfId="2" applyNumberFormat="1" applyFont="1" applyBorder="1" applyAlignment="1">
      <alignment horizontal="center"/>
    </xf>
    <xf numFmtId="0" fontId="3" fillId="0" borderId="1" xfId="1" applyFont="1" applyBorder="1"/>
    <xf numFmtId="165" fontId="5" fillId="2" borderId="1" xfId="2" applyNumberFormat="1" applyFont="1" applyFill="1" applyBorder="1" applyAlignment="1">
      <alignment horizontal="center"/>
    </xf>
    <xf numFmtId="166" fontId="5" fillId="2" borderId="1" xfId="2" applyNumberFormat="1" applyFont="1" applyFill="1" applyBorder="1" applyAlignment="1">
      <alignment horizontal="center"/>
    </xf>
    <xf numFmtId="0" fontId="5" fillId="2" borderId="1" xfId="1" applyFont="1" applyFill="1" applyBorder="1"/>
    <xf numFmtId="0" fontId="3" fillId="0" borderId="3" xfId="1" applyFont="1" applyBorder="1" applyAlignment="1">
      <alignment horizontal="left"/>
    </xf>
    <xf numFmtId="165" fontId="6" fillId="3" borderId="4" xfId="2" applyNumberFormat="1" applyFont="1" applyFill="1" applyBorder="1" applyAlignment="1">
      <alignment horizontal="center"/>
    </xf>
    <xf numFmtId="166" fontId="5" fillId="2" borderId="1" xfId="2" applyNumberFormat="1" applyFont="1" applyFill="1" applyBorder="1"/>
    <xf numFmtId="165" fontId="7" fillId="2" borderId="1" xfId="2" applyNumberFormat="1" applyFont="1" applyFill="1" applyBorder="1" applyAlignment="1">
      <alignment horizontal="center" vertical="center"/>
    </xf>
    <xf numFmtId="166" fontId="5" fillId="2" borderId="1" xfId="1" applyNumberFormat="1" applyFont="1" applyFill="1" applyBorder="1"/>
    <xf numFmtId="166" fontId="8" fillId="4" borderId="1" xfId="1" applyNumberFormat="1" applyFont="1" applyFill="1" applyBorder="1"/>
    <xf numFmtId="0" fontId="3" fillId="0" borderId="1" xfId="1" applyFont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right" vertical="center" wrapText="1"/>
    </xf>
    <xf numFmtId="14" fontId="11" fillId="5" borderId="6" xfId="0" applyNumberFormat="1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38" fontId="11" fillId="5" borderId="7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38" fontId="13" fillId="6" borderId="8" xfId="0" applyNumberFormat="1" applyFont="1" applyFill="1" applyBorder="1" applyAlignment="1">
      <alignment horizontal="right" vertical="center"/>
    </xf>
    <xf numFmtId="14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38" fontId="13" fillId="0" borderId="8" xfId="0" applyNumberFormat="1" applyFont="1" applyBorder="1" applyAlignment="1">
      <alignment horizontal="right" vertical="center"/>
    </xf>
    <xf numFmtId="14" fontId="13" fillId="6" borderId="8" xfId="0" applyNumberFormat="1" applyFont="1" applyFill="1" applyBorder="1" applyAlignment="1">
      <alignment horizontal="left" vertical="center"/>
    </xf>
    <xf numFmtId="38" fontId="0" fillId="0" borderId="0" xfId="0" applyNumberFormat="1"/>
    <xf numFmtId="38" fontId="12" fillId="0" borderId="8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38" fontId="12" fillId="6" borderId="8" xfId="0" applyNumberFormat="1" applyFont="1" applyFill="1" applyBorder="1" applyAlignment="1">
      <alignment horizontal="right" vertical="center"/>
    </xf>
    <xf numFmtId="0" fontId="3" fillId="0" borderId="1" xfId="1" applyFont="1" applyBorder="1" applyAlignment="1">
      <alignment horizontal="left"/>
    </xf>
    <xf numFmtId="0" fontId="3" fillId="0" borderId="3" xfId="1" applyFont="1" applyBorder="1" applyAlignment="1">
      <alignment horizontal="left" wrapText="1"/>
    </xf>
    <xf numFmtId="38" fontId="14" fillId="0" borderId="8" xfId="0" applyNumberFormat="1" applyFont="1" applyBorder="1" applyAlignment="1">
      <alignment horizontal="right" vertical="center"/>
    </xf>
    <xf numFmtId="14" fontId="11" fillId="5" borderId="7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165" fontId="2" fillId="0" borderId="0" xfId="1" applyNumberFormat="1"/>
    <xf numFmtId="166" fontId="2" fillId="0" borderId="0" xfId="1" applyNumberFormat="1"/>
    <xf numFmtId="0" fontId="1" fillId="0" borderId="0" xfId="1" applyFont="1"/>
    <xf numFmtId="14" fontId="4" fillId="0" borderId="0" xfId="1" applyNumberFormat="1" applyFont="1" applyAlignment="1">
      <alignment horizontal="center" vertical="center"/>
    </xf>
    <xf numFmtId="14" fontId="5" fillId="2" borderId="2" xfId="1" applyNumberFormat="1" applyFont="1" applyFill="1" applyBorder="1" applyAlignment="1">
      <alignment horizontal="center"/>
    </xf>
    <xf numFmtId="14" fontId="5" fillId="2" borderId="3" xfId="1" applyNumberFormat="1" applyFont="1" applyFill="1" applyBorder="1" applyAlignment="1">
      <alignment horizontal="center"/>
    </xf>
    <xf numFmtId="14" fontId="8" fillId="4" borderId="2" xfId="1" quotePrefix="1" applyNumberFormat="1" applyFont="1" applyFill="1" applyBorder="1" applyAlignment="1">
      <alignment horizontal="center" vertical="center"/>
    </xf>
    <xf numFmtId="14" fontId="8" fillId="4" borderId="5" xfId="1" quotePrefix="1" applyNumberFormat="1" applyFont="1" applyFill="1" applyBorder="1" applyAlignment="1">
      <alignment horizontal="center" vertical="center"/>
    </xf>
    <xf numFmtId="14" fontId="8" fillId="4" borderId="3" xfId="1" quotePrefix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13" workbookViewId="0">
      <selection activeCell="I22" sqref="I22"/>
    </sheetView>
  </sheetViews>
  <sheetFormatPr defaultRowHeight="15" x14ac:dyDescent="0.25"/>
  <cols>
    <col min="1" max="1" width="9.140625" style="2"/>
    <col min="2" max="2" width="19.28515625" style="2" customWidth="1"/>
    <col min="3" max="3" width="24.42578125" style="2" customWidth="1"/>
    <col min="4" max="6" width="19.28515625" style="2" customWidth="1"/>
    <col min="7" max="8" width="11.5703125" style="2" bestFit="1" customWidth="1"/>
    <col min="9" max="16384" width="9.140625" style="2"/>
  </cols>
  <sheetData>
    <row r="1" spans="1:8" ht="33" customHeight="1" x14ac:dyDescent="0.25">
      <c r="A1" s="1"/>
      <c r="B1" s="52" t="s">
        <v>10</v>
      </c>
      <c r="C1" s="52"/>
      <c r="D1" s="52"/>
      <c r="E1" s="52"/>
      <c r="F1" s="52"/>
    </row>
    <row r="2" spans="1:8" ht="31.5" x14ac:dyDescent="0.25">
      <c r="A2" s="3"/>
      <c r="B2" s="4" t="s">
        <v>0</v>
      </c>
      <c r="C2" s="5" t="s">
        <v>1</v>
      </c>
      <c r="D2" s="6" t="s">
        <v>2</v>
      </c>
      <c r="E2" s="5" t="s">
        <v>3</v>
      </c>
      <c r="F2" s="5" t="s">
        <v>4</v>
      </c>
    </row>
    <row r="3" spans="1:8" ht="30.75" customHeight="1" x14ac:dyDescent="0.25">
      <c r="A3" s="3"/>
      <c r="B3" s="7"/>
      <c r="C3" s="8" t="s">
        <v>5</v>
      </c>
      <c r="D3" s="9">
        <v>5342965</v>
      </c>
      <c r="E3" s="8"/>
      <c r="F3" s="8"/>
    </row>
    <row r="4" spans="1:8" ht="23.25" customHeight="1" x14ac:dyDescent="0.25">
      <c r="A4" s="3"/>
      <c r="B4" s="7"/>
      <c r="C4" s="26" t="s">
        <v>11</v>
      </c>
      <c r="D4" s="27">
        <v>3362323</v>
      </c>
      <c r="E4" s="8"/>
      <c r="F4" s="8"/>
    </row>
    <row r="5" spans="1:8" ht="23.25" customHeight="1" x14ac:dyDescent="0.25">
      <c r="A5" s="3"/>
      <c r="B5" s="7"/>
      <c r="C5" s="26" t="s">
        <v>12</v>
      </c>
      <c r="D5" s="27">
        <v>9209781</v>
      </c>
      <c r="E5" s="8"/>
      <c r="F5" s="8"/>
    </row>
    <row r="6" spans="1:8" ht="23.25" customHeight="1" x14ac:dyDescent="0.25">
      <c r="A6" s="3"/>
      <c r="B6" s="7"/>
      <c r="C6" s="26" t="s">
        <v>13</v>
      </c>
      <c r="D6" s="27">
        <v>0</v>
      </c>
      <c r="E6" s="8"/>
      <c r="F6" s="8"/>
      <c r="H6" s="49"/>
    </row>
    <row r="7" spans="1:8" ht="23.25" customHeight="1" x14ac:dyDescent="0.25">
      <c r="A7" s="3"/>
      <c r="B7" s="7"/>
      <c r="C7" s="26" t="s">
        <v>14</v>
      </c>
      <c r="D7" s="27">
        <v>2498513</v>
      </c>
      <c r="E7" s="8"/>
      <c r="F7" s="8"/>
    </row>
    <row r="8" spans="1:8" ht="23.25" customHeight="1" x14ac:dyDescent="0.25">
      <c r="A8" s="3"/>
      <c r="B8" s="7"/>
      <c r="C8" s="26" t="s">
        <v>15</v>
      </c>
      <c r="D8" s="27">
        <v>2637144</v>
      </c>
      <c r="E8" s="8"/>
      <c r="F8" s="8"/>
    </row>
    <row r="9" spans="1:8" ht="23.25" customHeight="1" x14ac:dyDescent="0.25">
      <c r="A9" s="3"/>
      <c r="B9" s="7"/>
      <c r="C9" s="26" t="s">
        <v>16</v>
      </c>
      <c r="D9" s="27">
        <v>0</v>
      </c>
      <c r="E9" s="8"/>
      <c r="F9" s="8"/>
    </row>
    <row r="10" spans="1:8" ht="23.25" customHeight="1" x14ac:dyDescent="0.25">
      <c r="A10" s="3"/>
      <c r="B10" s="7"/>
      <c r="C10" s="26" t="s">
        <v>17</v>
      </c>
      <c r="D10" s="27">
        <v>1176185</v>
      </c>
      <c r="E10" s="8"/>
      <c r="F10" s="8"/>
      <c r="G10" s="49"/>
    </row>
    <row r="11" spans="1:8" ht="23.25" customHeight="1" x14ac:dyDescent="0.25">
      <c r="A11" s="3"/>
      <c r="B11" s="7"/>
      <c r="C11" s="26" t="s">
        <v>18</v>
      </c>
      <c r="D11" s="27">
        <v>2761700</v>
      </c>
      <c r="E11" s="8"/>
      <c r="F11" s="8"/>
    </row>
    <row r="12" spans="1:8" ht="23.25" customHeight="1" x14ac:dyDescent="0.25">
      <c r="A12" s="1"/>
      <c r="B12" s="10"/>
      <c r="C12" s="26" t="s">
        <v>19</v>
      </c>
      <c r="D12" s="11">
        <v>0</v>
      </c>
      <c r="E12" s="12"/>
      <c r="F12" s="13"/>
    </row>
    <row r="13" spans="1:8" ht="23.25" customHeight="1" x14ac:dyDescent="0.25">
      <c r="A13" s="1"/>
      <c r="B13" s="14"/>
      <c r="C13" s="26" t="s">
        <v>20</v>
      </c>
      <c r="D13" s="15">
        <v>0</v>
      </c>
      <c r="E13" s="13"/>
      <c r="F13" s="16"/>
    </row>
    <row r="14" spans="1:8" ht="23.25" customHeight="1" x14ac:dyDescent="0.25">
      <c r="A14" s="1"/>
      <c r="B14" s="14"/>
      <c r="C14" s="26" t="s">
        <v>21</v>
      </c>
      <c r="D14" s="13">
        <v>2446686</v>
      </c>
      <c r="E14" s="13"/>
      <c r="F14" s="16"/>
    </row>
    <row r="15" spans="1:8" ht="23.25" customHeight="1" x14ac:dyDescent="0.25">
      <c r="A15" s="1"/>
      <c r="B15" s="14"/>
      <c r="C15" s="26" t="s">
        <v>22</v>
      </c>
      <c r="D15" s="13">
        <v>0</v>
      </c>
      <c r="E15" s="13"/>
      <c r="F15" s="16"/>
    </row>
    <row r="16" spans="1:8" ht="15.75" x14ac:dyDescent="0.25">
      <c r="A16" s="1"/>
      <c r="B16" s="53" t="s">
        <v>6</v>
      </c>
      <c r="C16" s="54"/>
      <c r="D16" s="17">
        <f>SUM(D4:D15)</f>
        <v>24092332</v>
      </c>
      <c r="E16" s="18">
        <f>+SUM(E12:E13)</f>
        <v>0</v>
      </c>
      <c r="F16" s="19"/>
    </row>
    <row r="17" spans="1:10" ht="24.75" customHeight="1" x14ac:dyDescent="0.25">
      <c r="A17" s="1"/>
      <c r="B17" s="10"/>
      <c r="C17" s="20" t="s">
        <v>45</v>
      </c>
      <c r="D17" s="21"/>
      <c r="E17" s="12">
        <v>948100</v>
      </c>
      <c r="F17" s="16"/>
    </row>
    <row r="18" spans="1:10" ht="24.75" customHeight="1" x14ac:dyDescent="0.25">
      <c r="A18" s="1"/>
      <c r="B18" s="10"/>
      <c r="C18" s="20" t="s">
        <v>50</v>
      </c>
      <c r="D18" s="15"/>
      <c r="E18" s="13">
        <v>3103161</v>
      </c>
      <c r="F18" s="16"/>
      <c r="I18" s="48"/>
    </row>
    <row r="19" spans="1:10" ht="24.75" customHeight="1" x14ac:dyDescent="0.25">
      <c r="A19" s="1"/>
      <c r="B19" s="14"/>
      <c r="C19" s="41" t="s">
        <v>57</v>
      </c>
      <c r="D19" s="15"/>
      <c r="E19" s="2">
        <v>245583</v>
      </c>
      <c r="F19" s="16"/>
      <c r="J19" s="2" t="s">
        <v>67</v>
      </c>
    </row>
    <row r="20" spans="1:10" ht="24.75" customHeight="1" x14ac:dyDescent="0.25">
      <c r="A20" s="1"/>
      <c r="B20" s="14"/>
      <c r="C20" s="41" t="s">
        <v>79</v>
      </c>
      <c r="D20" s="15"/>
      <c r="E20" s="13">
        <v>401577</v>
      </c>
      <c r="F20" s="16"/>
    </row>
    <row r="21" spans="1:10" ht="24.75" customHeight="1" x14ac:dyDescent="0.25">
      <c r="A21" s="1"/>
      <c r="B21" s="14"/>
      <c r="C21" s="41" t="s">
        <v>80</v>
      </c>
      <c r="D21" s="15"/>
      <c r="E21" s="13">
        <v>290749</v>
      </c>
      <c r="F21" s="16"/>
      <c r="H21" s="49"/>
    </row>
    <row r="22" spans="1:10" ht="24.75" customHeight="1" x14ac:dyDescent="0.25">
      <c r="A22" s="1"/>
      <c r="B22" s="53" t="s">
        <v>7</v>
      </c>
      <c r="C22" s="54"/>
      <c r="D22" s="17"/>
      <c r="E22" s="22">
        <f>SUM(E17:E21)</f>
        <v>4989170</v>
      </c>
      <c r="F22" s="19"/>
    </row>
    <row r="23" spans="1:10" ht="37.5" customHeight="1" x14ac:dyDescent="0.25">
      <c r="A23" s="1"/>
      <c r="B23" s="10" t="s">
        <v>62</v>
      </c>
      <c r="C23" s="42" t="s">
        <v>61</v>
      </c>
      <c r="D23" s="15"/>
      <c r="E23" s="12"/>
      <c r="F23" s="13">
        <v>16116738</v>
      </c>
      <c r="G23" s="50"/>
      <c r="H23" s="50"/>
    </row>
    <row r="24" spans="1:10" ht="24.75" customHeight="1" x14ac:dyDescent="0.25">
      <c r="A24" s="1"/>
      <c r="B24" s="10"/>
      <c r="C24" s="20" t="s">
        <v>39</v>
      </c>
      <c r="D24" s="15"/>
      <c r="E24" s="12"/>
      <c r="F24" s="13"/>
    </row>
    <row r="25" spans="1:10" ht="24.75" customHeight="1" x14ac:dyDescent="0.25">
      <c r="A25" s="1"/>
      <c r="B25" s="10"/>
      <c r="C25" s="20" t="s">
        <v>39</v>
      </c>
      <c r="D25" s="15"/>
      <c r="E25" s="12"/>
      <c r="F25" s="13"/>
    </row>
    <row r="26" spans="1:10" ht="29.25" customHeight="1" x14ac:dyDescent="0.25">
      <c r="A26" s="1"/>
      <c r="B26" s="53" t="s">
        <v>8</v>
      </c>
      <c r="C26" s="54"/>
      <c r="D26" s="23"/>
      <c r="E26" s="24"/>
      <c r="F26" s="24">
        <f>SUM(F23:F25)</f>
        <v>16116738</v>
      </c>
    </row>
    <row r="27" spans="1:10" ht="25.5" customHeight="1" x14ac:dyDescent="0.25">
      <c r="A27" s="1"/>
      <c r="B27" s="55" t="s">
        <v>9</v>
      </c>
      <c r="C27" s="56"/>
      <c r="D27" s="56"/>
      <c r="E27" s="57"/>
      <c r="F27" s="25">
        <f>+D3+D16-E22-F26</f>
        <v>8329389</v>
      </c>
    </row>
    <row r="29" spans="1:10" x14ac:dyDescent="0.25">
      <c r="F29" s="2">
        <v>1191117</v>
      </c>
      <c r="G29" s="51" t="s">
        <v>85</v>
      </c>
    </row>
    <row r="30" spans="1:10" x14ac:dyDescent="0.25">
      <c r="F30" s="50">
        <f>F27-F29</f>
        <v>7138272</v>
      </c>
    </row>
  </sheetData>
  <mergeCells count="5">
    <mergeCell ref="B1:F1"/>
    <mergeCell ref="B16:C16"/>
    <mergeCell ref="B22:C22"/>
    <mergeCell ref="B26:C26"/>
    <mergeCell ref="B27:E27"/>
  </mergeCells>
  <conditionalFormatting sqref="B27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J4" sqref="J4"/>
    </sheetView>
  </sheetViews>
  <sheetFormatPr defaultColWidth="9.140625" defaultRowHeight="15" outlineLevelRow="1" x14ac:dyDescent="0.25"/>
  <cols>
    <col min="1" max="1" width="1.42578125" customWidth="1"/>
    <col min="2" max="2" width="14.28515625" style="31" customWidth="1"/>
    <col min="3" max="4" width="11.42578125" customWidth="1"/>
    <col min="5" max="5" width="49.5703125" customWidth="1"/>
    <col min="6" max="6" width="17.140625" style="37" customWidth="1"/>
    <col min="7" max="7" width="15.7109375" style="37" customWidth="1"/>
    <col min="8" max="8" width="11.42578125" customWidth="1"/>
    <col min="9" max="9" width="34.85546875" customWidth="1"/>
    <col min="10" max="10" width="21.42578125" customWidth="1"/>
  </cols>
  <sheetData>
    <row r="1" spans="1:10" ht="33" customHeight="1" x14ac:dyDescent="0.25">
      <c r="A1" s="60" t="s">
        <v>23</v>
      </c>
      <c r="B1" s="60"/>
      <c r="C1" s="60"/>
      <c r="D1" s="60"/>
      <c r="E1" s="60"/>
      <c r="F1" s="60"/>
      <c r="G1" s="60"/>
      <c r="H1" s="60"/>
      <c r="I1" s="60"/>
    </row>
    <row r="2" spans="1:10" ht="33" customHeight="1" x14ac:dyDescent="0.25">
      <c r="A2" s="61" t="s">
        <v>40</v>
      </c>
      <c r="B2" s="61"/>
      <c r="C2" s="61"/>
      <c r="D2" s="61"/>
      <c r="E2" s="61"/>
      <c r="F2" s="61"/>
      <c r="G2" s="61"/>
      <c r="H2" s="61"/>
      <c r="I2" s="61"/>
    </row>
    <row r="3" spans="1:10" ht="33" customHeight="1" x14ac:dyDescent="0.25">
      <c r="B3" s="28" t="s">
        <v>25</v>
      </c>
      <c r="C3" s="29" t="s">
        <v>26</v>
      </c>
      <c r="D3" s="29" t="s">
        <v>27</v>
      </c>
      <c r="E3" s="29" t="s">
        <v>28</v>
      </c>
      <c r="F3" s="30" t="s">
        <v>29</v>
      </c>
      <c r="G3" s="30" t="s">
        <v>30</v>
      </c>
      <c r="H3" s="29" t="s">
        <v>38</v>
      </c>
      <c r="I3" s="29" t="s">
        <v>31</v>
      </c>
      <c r="J3" s="29" t="s">
        <v>32</v>
      </c>
    </row>
    <row r="4" spans="1:10" ht="33" customHeight="1" outlineLevel="1" x14ac:dyDescent="0.25">
      <c r="B4" s="33">
        <v>45323</v>
      </c>
      <c r="C4" s="34" t="s">
        <v>41</v>
      </c>
      <c r="D4" s="34" t="s">
        <v>34</v>
      </c>
      <c r="E4" s="34" t="s">
        <v>42</v>
      </c>
      <c r="F4" s="35">
        <v>8527575</v>
      </c>
      <c r="G4" s="35">
        <v>682206</v>
      </c>
      <c r="H4" s="35">
        <f>F4+G4</f>
        <v>9209781</v>
      </c>
      <c r="I4" s="34" t="s">
        <v>36</v>
      </c>
      <c r="J4" s="34" t="s">
        <v>37</v>
      </c>
    </row>
    <row r="5" spans="1:10" ht="33" customHeight="1" outlineLevel="1" x14ac:dyDescent="0.25">
      <c r="B5" s="33">
        <v>45349</v>
      </c>
      <c r="C5" s="34" t="s">
        <v>43</v>
      </c>
      <c r="D5" s="34" t="s">
        <v>43</v>
      </c>
      <c r="E5" s="34" t="s">
        <v>44</v>
      </c>
      <c r="F5" s="35">
        <v>-877870</v>
      </c>
      <c r="G5" s="35">
        <v>-70230</v>
      </c>
      <c r="H5" s="35">
        <f>F5+G5</f>
        <v>-948100</v>
      </c>
      <c r="I5" s="34" t="s">
        <v>36</v>
      </c>
      <c r="J5" s="34" t="s">
        <v>37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customWidth="1"/>
    <col min="2" max="2" width="14.28515625" style="31" customWidth="1"/>
    <col min="3" max="4" width="11.42578125" customWidth="1"/>
    <col min="5" max="5" width="57.140625" customWidth="1"/>
    <col min="6" max="6" width="17.140625" style="37" customWidth="1"/>
    <col min="7" max="7" width="15.7109375" style="37" customWidth="1"/>
    <col min="8" max="8" width="11.42578125" customWidth="1"/>
    <col min="9" max="9" width="50" customWidth="1"/>
    <col min="10" max="10" width="21.42578125" customWidth="1"/>
  </cols>
  <sheetData>
    <row r="1" spans="1:10" s="39" customFormat="1" ht="30.75" customHeight="1" x14ac:dyDescent="0.25">
      <c r="A1" s="60" t="s">
        <v>23</v>
      </c>
      <c r="B1" s="60"/>
      <c r="C1" s="60"/>
      <c r="D1" s="60"/>
      <c r="E1" s="60"/>
      <c r="F1" s="60"/>
      <c r="G1" s="60"/>
      <c r="H1" s="60"/>
      <c r="I1" s="60"/>
    </row>
    <row r="2" spans="1:10" s="39" customFormat="1" ht="30.75" customHeight="1" x14ac:dyDescent="0.25">
      <c r="A2" s="61" t="s">
        <v>24</v>
      </c>
      <c r="B2" s="61"/>
      <c r="C2" s="61"/>
      <c r="D2" s="61"/>
      <c r="E2" s="61"/>
      <c r="F2" s="61"/>
      <c r="G2" s="61"/>
      <c r="H2" s="61"/>
      <c r="I2" s="61"/>
    </row>
    <row r="3" spans="1:10" ht="30.75" customHeight="1" x14ac:dyDescent="0.25">
      <c r="B3" s="28" t="s">
        <v>25</v>
      </c>
      <c r="C3" s="29" t="s">
        <v>26</v>
      </c>
      <c r="D3" s="29" t="s">
        <v>27</v>
      </c>
      <c r="E3" s="29" t="s">
        <v>28</v>
      </c>
      <c r="F3" s="30" t="s">
        <v>29</v>
      </c>
      <c r="G3" s="30" t="s">
        <v>30</v>
      </c>
      <c r="H3" s="29" t="s">
        <v>38</v>
      </c>
      <c r="I3" s="29" t="s">
        <v>31</v>
      </c>
      <c r="J3" s="29" t="s">
        <v>32</v>
      </c>
    </row>
    <row r="4" spans="1:10" ht="35.25" customHeight="1" outlineLevel="1" x14ac:dyDescent="0.25">
      <c r="B4" s="33">
        <v>45299</v>
      </c>
      <c r="C4" s="34" t="s">
        <v>33</v>
      </c>
      <c r="D4" s="34" t="s">
        <v>34</v>
      </c>
      <c r="E4" s="34" t="s">
        <v>35</v>
      </c>
      <c r="F4" s="35">
        <v>3113262</v>
      </c>
      <c r="G4" s="35">
        <v>249061</v>
      </c>
      <c r="H4" s="38">
        <f>G4+F4</f>
        <v>3362323</v>
      </c>
      <c r="I4" s="34" t="s">
        <v>36</v>
      </c>
      <c r="J4" s="34" t="s">
        <v>37</v>
      </c>
    </row>
    <row r="5" spans="1:10" x14ac:dyDescent="0.25">
      <c r="B5" s="36"/>
      <c r="F5" s="32"/>
      <c r="G5" s="32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G4" sqref="G4:H4"/>
    </sheetView>
  </sheetViews>
  <sheetFormatPr defaultColWidth="9.140625" defaultRowHeight="15" outlineLevelRow="1" x14ac:dyDescent="0.25"/>
  <cols>
    <col min="1" max="1" width="1.42578125" customWidth="1"/>
    <col min="2" max="2" width="14.28515625" style="31" customWidth="1"/>
    <col min="3" max="4" width="11.42578125" customWidth="1"/>
    <col min="5" max="5" width="49.85546875" customWidth="1"/>
    <col min="6" max="6" width="17.140625" style="37" customWidth="1"/>
    <col min="7" max="7" width="13.7109375" style="37" customWidth="1"/>
    <col min="8" max="8" width="11.42578125" customWidth="1"/>
    <col min="9" max="9" width="28.140625" customWidth="1"/>
    <col min="10" max="10" width="13.140625" customWidth="1"/>
  </cols>
  <sheetData>
    <row r="1" spans="1:10" ht="27" customHeight="1" x14ac:dyDescent="0.3">
      <c r="A1" s="58" t="s">
        <v>23</v>
      </c>
      <c r="B1" s="58"/>
      <c r="C1" s="58"/>
      <c r="D1" s="58"/>
      <c r="E1" s="58"/>
      <c r="F1" s="58"/>
      <c r="G1" s="58"/>
      <c r="H1" s="58"/>
      <c r="I1" s="58"/>
    </row>
    <row r="2" spans="1:10" ht="27" customHeight="1" x14ac:dyDescent="0.25">
      <c r="A2" s="59" t="s">
        <v>82</v>
      </c>
      <c r="B2" s="59"/>
      <c r="C2" s="59"/>
      <c r="D2" s="59"/>
      <c r="E2" s="59"/>
      <c r="F2" s="59"/>
      <c r="G2" s="59"/>
      <c r="H2" s="59"/>
      <c r="I2" s="59"/>
    </row>
    <row r="3" spans="1:10" ht="42" customHeight="1" x14ac:dyDescent="0.25">
      <c r="B3" s="28" t="s">
        <v>25</v>
      </c>
      <c r="C3" s="29" t="s">
        <v>26</v>
      </c>
      <c r="D3" s="29" t="s">
        <v>27</v>
      </c>
      <c r="E3" s="29" t="s">
        <v>28</v>
      </c>
      <c r="F3" s="30" t="s">
        <v>29</v>
      </c>
      <c r="G3" s="30" t="s">
        <v>30</v>
      </c>
      <c r="H3" s="29" t="s">
        <v>38</v>
      </c>
      <c r="I3" s="29" t="s">
        <v>31</v>
      </c>
      <c r="J3" s="29" t="s">
        <v>32</v>
      </c>
    </row>
    <row r="4" spans="1:10" ht="42" customHeight="1" outlineLevel="1" x14ac:dyDescent="0.25">
      <c r="B4" s="33">
        <v>45600</v>
      </c>
      <c r="C4" s="34" t="s">
        <v>83</v>
      </c>
      <c r="D4" s="34" t="s">
        <v>34</v>
      </c>
      <c r="E4" s="34" t="s">
        <v>84</v>
      </c>
      <c r="F4" s="35">
        <v>2265450</v>
      </c>
      <c r="G4" s="35">
        <v>181236</v>
      </c>
      <c r="H4" s="38">
        <f>F4+G4</f>
        <v>2446686</v>
      </c>
      <c r="I4" s="34" t="s">
        <v>36</v>
      </c>
      <c r="J4" s="34" t="s">
        <v>37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3"/>
  <sheetViews>
    <sheetView zoomScaleNormal="100" workbookViewId="0">
      <selection activeCell="E3" sqref="E3:F3"/>
    </sheetView>
  </sheetViews>
  <sheetFormatPr defaultColWidth="9.140625" defaultRowHeight="15" x14ac:dyDescent="0.25"/>
  <cols>
    <col min="1" max="1" width="13.5703125" style="31" customWidth="1"/>
    <col min="2" max="2" width="23.42578125" customWidth="1"/>
    <col min="3" max="3" width="30" customWidth="1"/>
    <col min="4" max="6" width="17.140625" style="37" customWidth="1"/>
  </cols>
  <sheetData>
    <row r="1" spans="1:6" ht="36.75" customHeight="1" x14ac:dyDescent="0.3">
      <c r="A1" s="58" t="s">
        <v>81</v>
      </c>
      <c r="B1" s="58"/>
      <c r="C1" s="58"/>
      <c r="D1" s="58"/>
      <c r="E1" s="58"/>
      <c r="F1" s="58"/>
    </row>
    <row r="2" spans="1:6" ht="33.75" customHeight="1" x14ac:dyDescent="0.25">
      <c r="A2" s="44" t="s">
        <v>73</v>
      </c>
      <c r="B2" s="45" t="s">
        <v>74</v>
      </c>
      <c r="C2" s="45" t="s">
        <v>28</v>
      </c>
      <c r="D2" s="30" t="s">
        <v>75</v>
      </c>
      <c r="E2" s="30" t="s">
        <v>76</v>
      </c>
      <c r="F2" s="30" t="s">
        <v>77</v>
      </c>
    </row>
    <row r="3" spans="1:6" ht="33.75" customHeight="1" x14ac:dyDescent="0.25">
      <c r="A3" s="46">
        <v>45594</v>
      </c>
      <c r="B3" s="47" t="s">
        <v>36</v>
      </c>
      <c r="C3" s="47" t="s">
        <v>78</v>
      </c>
      <c r="D3" s="48">
        <v>269212</v>
      </c>
      <c r="E3" s="48">
        <v>21537</v>
      </c>
      <c r="F3" s="48">
        <v>290749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3"/>
  <sheetViews>
    <sheetView zoomScaleNormal="100" workbookViewId="0">
      <selection activeCell="F3" sqref="F3:G3"/>
    </sheetView>
  </sheetViews>
  <sheetFormatPr defaultColWidth="9.140625" defaultRowHeight="15" x14ac:dyDescent="0.25"/>
  <cols>
    <col min="1" max="1" width="14.28515625" style="31" customWidth="1"/>
    <col min="2" max="2" width="13.5703125" style="31" customWidth="1"/>
    <col min="3" max="3" width="15.7109375" hidden="1" customWidth="1"/>
    <col min="4" max="4" width="23.42578125" customWidth="1"/>
    <col min="5" max="5" width="30" customWidth="1"/>
    <col min="6" max="8" width="17.140625" style="37" customWidth="1"/>
  </cols>
  <sheetData>
    <row r="1" spans="1:8" ht="28.5" customHeight="1" x14ac:dyDescent="0.3">
      <c r="A1" s="58" t="s">
        <v>71</v>
      </c>
      <c r="B1" s="58"/>
      <c r="C1" s="58"/>
      <c r="D1" s="58"/>
      <c r="E1" s="58"/>
      <c r="F1" s="58"/>
      <c r="G1" s="58"/>
      <c r="H1" s="58"/>
    </row>
    <row r="2" spans="1:8" ht="28.5" customHeight="1" x14ac:dyDescent="0.25">
      <c r="A2" s="44" t="s">
        <v>72</v>
      </c>
      <c r="B2" s="44" t="s">
        <v>73</v>
      </c>
      <c r="C2" s="45" t="s">
        <v>26</v>
      </c>
      <c r="D2" s="45" t="s">
        <v>74</v>
      </c>
      <c r="E2" s="45" t="s">
        <v>28</v>
      </c>
      <c r="F2" s="30" t="s">
        <v>75</v>
      </c>
      <c r="G2" s="30" t="s">
        <v>76</v>
      </c>
      <c r="H2" s="30" t="s">
        <v>77</v>
      </c>
    </row>
    <row r="3" spans="1:8" ht="28.5" customHeight="1" x14ac:dyDescent="0.25">
      <c r="A3" s="46">
        <v>45536</v>
      </c>
      <c r="B3" s="46">
        <v>45530</v>
      </c>
      <c r="C3" s="47"/>
      <c r="D3" s="47" t="s">
        <v>36</v>
      </c>
      <c r="E3" s="47" t="s">
        <v>78</v>
      </c>
      <c r="F3" s="48">
        <v>-371831</v>
      </c>
      <c r="G3" s="48">
        <v>-29746</v>
      </c>
      <c r="H3" s="48">
        <v>-401577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G4" sqref="G4:H4"/>
    </sheetView>
  </sheetViews>
  <sheetFormatPr defaultColWidth="9.140625" defaultRowHeight="15" outlineLevelRow="1" x14ac:dyDescent="0.25"/>
  <cols>
    <col min="1" max="1" width="1.42578125" customWidth="1"/>
    <col min="2" max="2" width="14.28515625" style="31" customWidth="1"/>
    <col min="3" max="4" width="11.42578125" customWidth="1"/>
    <col min="5" max="5" width="53.28515625" customWidth="1"/>
    <col min="6" max="6" width="17.140625" style="37" customWidth="1"/>
    <col min="7" max="7" width="15.7109375" style="37" customWidth="1"/>
    <col min="8" max="8" width="11.42578125" customWidth="1"/>
    <col min="9" max="9" width="50" customWidth="1"/>
    <col min="10" max="10" width="21.42578125" customWidth="1"/>
  </cols>
  <sheetData>
    <row r="1" spans="1:10" ht="23.25" customHeight="1" x14ac:dyDescent="0.3">
      <c r="A1" s="58" t="s">
        <v>23</v>
      </c>
      <c r="B1" s="58"/>
      <c r="C1" s="58"/>
      <c r="D1" s="58"/>
      <c r="E1" s="58"/>
      <c r="F1" s="58"/>
      <c r="G1" s="58"/>
      <c r="H1" s="58"/>
      <c r="I1" s="58"/>
    </row>
    <row r="2" spans="1:10" x14ac:dyDescent="0.25">
      <c r="A2" s="59" t="s">
        <v>68</v>
      </c>
      <c r="B2" s="59"/>
      <c r="C2" s="59"/>
      <c r="D2" s="59"/>
      <c r="E2" s="59"/>
      <c r="F2" s="59"/>
      <c r="G2" s="59"/>
      <c r="H2" s="59"/>
      <c r="I2" s="59"/>
    </row>
    <row r="3" spans="1:10" ht="32.25" customHeight="1" x14ac:dyDescent="0.25">
      <c r="B3" s="28" t="s">
        <v>25</v>
      </c>
      <c r="C3" s="29" t="s">
        <v>26</v>
      </c>
      <c r="D3" s="29" t="s">
        <v>27</v>
      </c>
      <c r="E3" s="29" t="s">
        <v>28</v>
      </c>
      <c r="F3" s="30" t="s">
        <v>29</v>
      </c>
      <c r="G3" s="30" t="s">
        <v>30</v>
      </c>
      <c r="H3" s="29" t="s">
        <v>38</v>
      </c>
      <c r="I3" s="29" t="s">
        <v>31</v>
      </c>
      <c r="J3" s="29" t="s">
        <v>32</v>
      </c>
    </row>
    <row r="4" spans="1:10" ht="30" customHeight="1" outlineLevel="1" x14ac:dyDescent="0.25">
      <c r="B4" s="33">
        <v>45518</v>
      </c>
      <c r="C4" s="34" t="s">
        <v>69</v>
      </c>
      <c r="D4" s="34" t="s">
        <v>34</v>
      </c>
      <c r="E4" s="34" t="s">
        <v>70</v>
      </c>
      <c r="F4" s="35">
        <v>2557130</v>
      </c>
      <c r="G4" s="35">
        <v>204570</v>
      </c>
      <c r="H4" s="38">
        <f>F4+G4</f>
        <v>2761700</v>
      </c>
      <c r="I4" s="34" t="s">
        <v>36</v>
      </c>
      <c r="J4" s="34" t="s">
        <v>37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G4" sqref="G4:H4"/>
    </sheetView>
  </sheetViews>
  <sheetFormatPr defaultColWidth="9.140625" defaultRowHeight="15" outlineLevelRow="1" x14ac:dyDescent="0.25"/>
  <cols>
    <col min="1" max="1" width="1.42578125" customWidth="1"/>
    <col min="2" max="2" width="14.28515625" style="31" customWidth="1"/>
    <col min="3" max="4" width="11.42578125" customWidth="1"/>
    <col min="5" max="5" width="52.5703125" customWidth="1"/>
    <col min="6" max="6" width="17.140625" style="37" customWidth="1"/>
    <col min="7" max="7" width="15.7109375" style="37" customWidth="1"/>
    <col min="8" max="8" width="11.42578125" customWidth="1"/>
    <col min="9" max="9" width="31.28515625" customWidth="1"/>
    <col min="10" max="10" width="11.5703125" customWidth="1"/>
  </cols>
  <sheetData>
    <row r="1" spans="1:10" ht="18.75" x14ac:dyDescent="0.3">
      <c r="A1" s="58" t="s">
        <v>66</v>
      </c>
      <c r="B1" s="58"/>
      <c r="C1" s="58"/>
      <c r="D1" s="58"/>
      <c r="E1" s="58"/>
      <c r="F1" s="58"/>
      <c r="G1" s="58"/>
      <c r="H1" s="58"/>
      <c r="I1" s="58"/>
    </row>
    <row r="2" spans="1:10" ht="36.75" customHeight="1" x14ac:dyDescent="0.25">
      <c r="A2" s="59" t="s">
        <v>63</v>
      </c>
      <c r="B2" s="59"/>
      <c r="C2" s="59"/>
      <c r="D2" s="59"/>
      <c r="E2" s="59"/>
      <c r="F2" s="59"/>
      <c r="G2" s="59"/>
      <c r="H2" s="59"/>
      <c r="I2" s="59"/>
    </row>
    <row r="3" spans="1:10" ht="36.75" customHeight="1" x14ac:dyDescent="0.25">
      <c r="B3" s="28" t="s">
        <v>25</v>
      </c>
      <c r="C3" s="29" t="s">
        <v>26</v>
      </c>
      <c r="D3" s="29" t="s">
        <v>27</v>
      </c>
      <c r="E3" s="29" t="s">
        <v>28</v>
      </c>
      <c r="F3" s="30" t="s">
        <v>29</v>
      </c>
      <c r="G3" s="30" t="s">
        <v>30</v>
      </c>
      <c r="H3" s="29" t="s">
        <v>38</v>
      </c>
      <c r="I3" s="29" t="s">
        <v>31</v>
      </c>
      <c r="J3" s="29" t="s">
        <v>32</v>
      </c>
    </row>
    <row r="4" spans="1:10" ht="36.75" customHeight="1" outlineLevel="1" x14ac:dyDescent="0.25">
      <c r="B4" s="33">
        <v>45481</v>
      </c>
      <c r="C4" s="34" t="s">
        <v>64</v>
      </c>
      <c r="D4" s="34" t="s">
        <v>34</v>
      </c>
      <c r="E4" s="34" t="s">
        <v>65</v>
      </c>
      <c r="F4" s="35">
        <v>1089060</v>
      </c>
      <c r="G4" s="35">
        <v>87125</v>
      </c>
      <c r="H4" s="43">
        <f>F4+G4</f>
        <v>1176185</v>
      </c>
      <c r="I4" s="34" t="s">
        <v>36</v>
      </c>
      <c r="J4" s="34" t="s">
        <v>37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E4" sqref="E4"/>
    </sheetView>
  </sheetViews>
  <sheetFormatPr defaultColWidth="9.140625" defaultRowHeight="15" outlineLevelRow="1" x14ac:dyDescent="0.25"/>
  <cols>
    <col min="1" max="1" width="1.42578125" customWidth="1"/>
    <col min="2" max="2" width="14.28515625" style="31" customWidth="1"/>
    <col min="3" max="4" width="11.42578125" customWidth="1"/>
    <col min="5" max="5" width="57.140625" customWidth="1"/>
    <col min="6" max="6" width="17.140625" style="37" customWidth="1"/>
    <col min="7" max="7" width="15.7109375" style="37" customWidth="1"/>
    <col min="8" max="8" width="11.42578125" customWidth="1"/>
    <col min="9" max="9" width="50" customWidth="1"/>
    <col min="10" max="10" width="21.42578125" customWidth="1"/>
  </cols>
  <sheetData>
    <row r="1" spans="1:10" ht="36" customHeight="1" x14ac:dyDescent="0.3">
      <c r="A1" s="58" t="s">
        <v>23</v>
      </c>
      <c r="B1" s="58"/>
      <c r="C1" s="58"/>
      <c r="D1" s="58"/>
      <c r="E1" s="58"/>
      <c r="F1" s="58"/>
      <c r="G1" s="58"/>
      <c r="H1" s="58"/>
      <c r="I1" s="58"/>
    </row>
    <row r="2" spans="1:10" ht="36" customHeight="1" x14ac:dyDescent="0.25">
      <c r="A2" s="59" t="s">
        <v>58</v>
      </c>
      <c r="B2" s="59"/>
      <c r="C2" s="59"/>
      <c r="D2" s="59"/>
      <c r="E2" s="59"/>
      <c r="F2" s="59"/>
      <c r="G2" s="59"/>
      <c r="H2" s="59"/>
      <c r="I2" s="59"/>
    </row>
    <row r="3" spans="1:10" ht="36" customHeight="1" x14ac:dyDescent="0.25">
      <c r="B3" s="28" t="s">
        <v>25</v>
      </c>
      <c r="C3" s="29" t="s">
        <v>26</v>
      </c>
      <c r="D3" s="29" t="s">
        <v>27</v>
      </c>
      <c r="E3" s="29" t="s">
        <v>28</v>
      </c>
      <c r="F3" s="30" t="s">
        <v>29</v>
      </c>
      <c r="G3" s="30" t="s">
        <v>30</v>
      </c>
      <c r="H3" s="29" t="s">
        <v>38</v>
      </c>
      <c r="I3" s="29" t="s">
        <v>31</v>
      </c>
      <c r="J3" s="29" t="s">
        <v>32</v>
      </c>
    </row>
    <row r="4" spans="1:10" ht="36" customHeight="1" outlineLevel="1" x14ac:dyDescent="0.25">
      <c r="B4" s="33">
        <v>45439</v>
      </c>
      <c r="C4" s="34" t="s">
        <v>59</v>
      </c>
      <c r="D4" s="34" t="s">
        <v>34</v>
      </c>
      <c r="E4" s="34" t="s">
        <v>60</v>
      </c>
      <c r="F4" s="35">
        <v>2441800</v>
      </c>
      <c r="G4" s="35">
        <v>195344</v>
      </c>
      <c r="H4" s="35">
        <f>F4+G4</f>
        <v>2637144</v>
      </c>
      <c r="I4" s="34" t="s">
        <v>36</v>
      </c>
      <c r="J4" s="34" t="s">
        <v>37</v>
      </c>
    </row>
    <row r="5" spans="1:10" x14ac:dyDescent="0.25">
      <c r="B5" s="36"/>
      <c r="F5" s="32"/>
      <c r="G5" s="32"/>
    </row>
  </sheetData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zoomScaleNormal="100" workbookViewId="0">
      <selection activeCell="H7" sqref="H7"/>
    </sheetView>
  </sheetViews>
  <sheetFormatPr defaultColWidth="9.140625" defaultRowHeight="15" outlineLevelRow="1" x14ac:dyDescent="0.25"/>
  <cols>
    <col min="1" max="1" width="1.42578125" customWidth="1"/>
    <col min="2" max="2" width="14.28515625" style="31" customWidth="1"/>
    <col min="3" max="4" width="11.42578125" customWidth="1"/>
    <col min="5" max="5" width="47.85546875" customWidth="1"/>
    <col min="6" max="6" width="17.140625" style="37" customWidth="1"/>
    <col min="7" max="7" width="15.7109375" style="37" customWidth="1"/>
    <col min="8" max="8" width="11.42578125" customWidth="1"/>
    <col min="9" max="9" width="32" customWidth="1"/>
    <col min="10" max="10" width="21.42578125" customWidth="1"/>
  </cols>
  <sheetData>
    <row r="1" spans="1:10" ht="28.5" customHeight="1" x14ac:dyDescent="0.3">
      <c r="A1" s="58" t="s">
        <v>23</v>
      </c>
      <c r="B1" s="58"/>
      <c r="C1" s="58"/>
      <c r="D1" s="58"/>
      <c r="E1" s="58"/>
      <c r="F1" s="58"/>
      <c r="G1" s="58"/>
      <c r="H1" s="58"/>
      <c r="I1" s="58"/>
    </row>
    <row r="2" spans="1:10" ht="28.5" customHeight="1" x14ac:dyDescent="0.25">
      <c r="A2" s="59" t="s">
        <v>52</v>
      </c>
      <c r="B2" s="59"/>
      <c r="C2" s="59"/>
      <c r="D2" s="59"/>
      <c r="E2" s="59"/>
      <c r="F2" s="59"/>
      <c r="G2" s="59"/>
      <c r="H2" s="59"/>
      <c r="I2" s="59"/>
    </row>
    <row r="3" spans="1:10" ht="24.75" customHeight="1" x14ac:dyDescent="0.25">
      <c r="B3" s="28" t="s">
        <v>25</v>
      </c>
      <c r="C3" s="29" t="s">
        <v>26</v>
      </c>
      <c r="D3" s="29" t="s">
        <v>27</v>
      </c>
      <c r="E3" s="29" t="s">
        <v>28</v>
      </c>
      <c r="F3" s="30" t="s">
        <v>29</v>
      </c>
      <c r="G3" s="30" t="s">
        <v>30</v>
      </c>
      <c r="H3" s="29" t="s">
        <v>56</v>
      </c>
      <c r="I3" s="29" t="s">
        <v>31</v>
      </c>
      <c r="J3" s="29" t="s">
        <v>32</v>
      </c>
    </row>
    <row r="4" spans="1:10" ht="22.5" customHeight="1" outlineLevel="1" x14ac:dyDescent="0.25">
      <c r="B4" s="33">
        <v>45397</v>
      </c>
      <c r="C4" s="34" t="s">
        <v>53</v>
      </c>
      <c r="D4" s="34" t="s">
        <v>34</v>
      </c>
      <c r="E4" s="34" t="s">
        <v>54</v>
      </c>
      <c r="F4" s="35">
        <v>2313438</v>
      </c>
      <c r="G4" s="35">
        <v>185075</v>
      </c>
      <c r="H4" s="35">
        <f>F4+G4</f>
        <v>2498513</v>
      </c>
      <c r="I4" s="34" t="s">
        <v>36</v>
      </c>
      <c r="J4" s="34" t="s">
        <v>37</v>
      </c>
    </row>
    <row r="5" spans="1:10" ht="22.5" customHeight="1" outlineLevel="1" x14ac:dyDescent="0.25">
      <c r="B5" s="33">
        <v>45398</v>
      </c>
      <c r="C5" s="34" t="s">
        <v>43</v>
      </c>
      <c r="D5" s="34" t="s">
        <v>43</v>
      </c>
      <c r="E5" s="34" t="s">
        <v>49</v>
      </c>
      <c r="F5" s="35">
        <v>-377938</v>
      </c>
      <c r="G5" s="35">
        <v>-30235</v>
      </c>
      <c r="H5" s="35">
        <f t="shared" ref="H5:H6" si="0">F5+G5</f>
        <v>-408173</v>
      </c>
      <c r="I5" s="34" t="s">
        <v>36</v>
      </c>
      <c r="J5" s="34" t="s">
        <v>37</v>
      </c>
    </row>
    <row r="6" spans="1:10" ht="22.5" customHeight="1" outlineLevel="1" x14ac:dyDescent="0.25">
      <c r="B6" s="33">
        <v>45398</v>
      </c>
      <c r="C6" s="34" t="s">
        <v>55</v>
      </c>
      <c r="D6" s="34" t="s">
        <v>48</v>
      </c>
      <c r="E6" s="34" t="s">
        <v>49</v>
      </c>
      <c r="F6" s="35">
        <v>-150546</v>
      </c>
      <c r="G6" s="35">
        <v>-12044</v>
      </c>
      <c r="H6" s="35">
        <f t="shared" si="0"/>
        <v>-162590</v>
      </c>
      <c r="I6" s="34" t="s">
        <v>36</v>
      </c>
      <c r="J6" s="34" t="s">
        <v>37</v>
      </c>
    </row>
    <row r="7" spans="1:10" x14ac:dyDescent="0.25">
      <c r="B7" s="36"/>
      <c r="F7" s="32"/>
      <c r="G7" s="32"/>
      <c r="H7" s="37">
        <f>H5-H6</f>
        <v>-245583</v>
      </c>
    </row>
    <row r="10" spans="1:10" x14ac:dyDescent="0.25">
      <c r="H10" s="37"/>
    </row>
  </sheetData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E5" sqref="E5"/>
    </sheetView>
  </sheetViews>
  <sheetFormatPr defaultColWidth="9.140625" defaultRowHeight="15" outlineLevelRow="1" x14ac:dyDescent="0.25"/>
  <cols>
    <col min="1" max="1" width="1.42578125" customWidth="1"/>
    <col min="2" max="2" width="14.28515625" style="31" customWidth="1"/>
    <col min="3" max="4" width="11.42578125" customWidth="1"/>
    <col min="5" max="5" width="28.85546875" customWidth="1"/>
    <col min="6" max="6" width="17.140625" style="37" customWidth="1"/>
    <col min="7" max="7" width="15.7109375" style="37" customWidth="1"/>
    <col min="8" max="8" width="11.42578125" customWidth="1"/>
    <col min="9" max="9" width="37.42578125" customWidth="1"/>
    <col min="10" max="10" width="16" customWidth="1"/>
  </cols>
  <sheetData>
    <row r="1" spans="1:10" ht="24.75" customHeight="1" x14ac:dyDescent="0.3">
      <c r="A1" s="58" t="s">
        <v>23</v>
      </c>
      <c r="B1" s="58"/>
      <c r="C1" s="58"/>
      <c r="D1" s="58"/>
      <c r="E1" s="58"/>
      <c r="F1" s="58"/>
      <c r="G1" s="58"/>
      <c r="H1" s="58"/>
      <c r="I1" s="58"/>
    </row>
    <row r="2" spans="1:10" ht="24.75" customHeight="1" x14ac:dyDescent="0.25">
      <c r="A2" s="59" t="s">
        <v>46</v>
      </c>
      <c r="B2" s="59"/>
      <c r="C2" s="59"/>
      <c r="D2" s="59"/>
      <c r="E2" s="59"/>
      <c r="F2" s="59"/>
      <c r="G2" s="59"/>
      <c r="H2" s="59"/>
      <c r="I2" s="59"/>
    </row>
    <row r="3" spans="1:10" ht="24.75" customHeight="1" x14ac:dyDescent="0.25">
      <c r="B3" s="28" t="s">
        <v>25</v>
      </c>
      <c r="C3" s="29" t="s">
        <v>26</v>
      </c>
      <c r="D3" s="29" t="s">
        <v>27</v>
      </c>
      <c r="E3" s="29" t="s">
        <v>28</v>
      </c>
      <c r="F3" s="30" t="s">
        <v>29</v>
      </c>
      <c r="G3" s="30" t="s">
        <v>30</v>
      </c>
      <c r="H3" s="29" t="s">
        <v>38</v>
      </c>
      <c r="I3" s="29" t="s">
        <v>31</v>
      </c>
      <c r="J3" s="29" t="s">
        <v>32</v>
      </c>
    </row>
    <row r="4" spans="1:10" ht="22.5" customHeight="1" outlineLevel="1" x14ac:dyDescent="0.25">
      <c r="B4" s="33">
        <v>45365</v>
      </c>
      <c r="C4" s="34" t="s">
        <v>43</v>
      </c>
      <c r="D4" s="34" t="s">
        <v>43</v>
      </c>
      <c r="E4" s="34" t="s">
        <v>51</v>
      </c>
      <c r="F4" s="35">
        <v>-1349272</v>
      </c>
      <c r="G4" s="35">
        <v>-107941</v>
      </c>
      <c r="H4" s="35">
        <f>F4+G4</f>
        <v>-1457213</v>
      </c>
      <c r="I4" s="34" t="s">
        <v>36</v>
      </c>
      <c r="J4" s="34" t="s">
        <v>37</v>
      </c>
    </row>
    <row r="5" spans="1:10" ht="22.5" customHeight="1" outlineLevel="1" x14ac:dyDescent="0.25">
      <c r="B5" s="33">
        <v>45381</v>
      </c>
      <c r="C5" s="34" t="s">
        <v>47</v>
      </c>
      <c r="D5" s="34" t="s">
        <v>48</v>
      </c>
      <c r="E5" s="34" t="s">
        <v>49</v>
      </c>
      <c r="F5" s="35">
        <v>-1524026</v>
      </c>
      <c r="G5" s="35">
        <v>-121922</v>
      </c>
      <c r="H5" s="35">
        <f>F5+G5</f>
        <v>-1645948</v>
      </c>
      <c r="I5" s="34" t="s">
        <v>36</v>
      </c>
      <c r="J5" s="34" t="s">
        <v>37</v>
      </c>
    </row>
    <row r="6" spans="1:10" x14ac:dyDescent="0.25">
      <c r="B6" s="36"/>
      <c r="F6" s="40">
        <f>SUM(F4:F5)</f>
        <v>-2873298</v>
      </c>
      <c r="G6" s="40">
        <f t="shared" ref="G6:H6" si="0">SUM(G4:G5)</f>
        <v>-229863</v>
      </c>
      <c r="H6" s="40">
        <f t="shared" si="0"/>
        <v>-3103161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Công nợ</vt:lpstr>
      <vt:lpstr>T11</vt:lpstr>
      <vt:lpstr>T10</vt:lpstr>
      <vt:lpstr>T9</vt:lpstr>
      <vt:lpstr>T8</vt:lpstr>
      <vt:lpstr>T7</vt:lpstr>
      <vt:lpstr>T5</vt:lpstr>
      <vt:lpstr>T4</vt:lpstr>
      <vt:lpstr>T3</vt:lpstr>
      <vt:lpstr>T2</vt:lpstr>
      <vt:lpstr>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2024-01-13T02:57:13Z</dcterms:created>
  <dcterms:modified xsi:type="dcterms:W3CDTF">2025-11-22T08:59:49Z</dcterms:modified>
</cp:coreProperties>
</file>