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4.family mart ( GĐVN)\"/>
    </mc:Choice>
  </mc:AlternateContent>
  <bookViews>
    <workbookView xWindow="-120" yWindow="-120" windowWidth="29040" windowHeight="15720"/>
  </bookViews>
  <sheets>
    <sheet name="Công nợ" sheetId="2" r:id="rId1"/>
    <sheet name="T12" sheetId="5" r:id="rId2"/>
    <sheet name="T11" sheetId="8" r:id="rId3"/>
    <sheet name="T10" sheetId="9" r:id="rId4"/>
    <sheet name="T9" sheetId="6" r:id="rId5"/>
    <sheet name="T8" sheetId="7" r:id="rId6"/>
    <sheet name=" T7" sheetId="4" r:id="rId7"/>
    <sheet name="T6" sheetId="3" r:id="rId8"/>
    <sheet name=" T5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D12" i="2"/>
  <c r="G19" i="7"/>
  <c r="H19" i="7"/>
  <c r="F19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4" i="7"/>
  <c r="G16" i="6"/>
  <c r="H16" i="6"/>
  <c r="F16" i="6"/>
  <c r="H15" i="6"/>
  <c r="H5" i="6"/>
  <c r="H6" i="6"/>
  <c r="H7" i="6"/>
  <c r="H8" i="6"/>
  <c r="H9" i="6"/>
  <c r="H10" i="6"/>
  <c r="H11" i="6"/>
  <c r="H12" i="6"/>
  <c r="H13" i="6"/>
  <c r="H14" i="6"/>
  <c r="H4" i="6"/>
  <c r="G17" i="9"/>
  <c r="H17" i="9"/>
  <c r="F17" i="9"/>
  <c r="H5" i="9"/>
  <c r="H6" i="9"/>
  <c r="H7" i="9"/>
  <c r="H8" i="9"/>
  <c r="H9" i="9"/>
  <c r="H10" i="9"/>
  <c r="H11" i="9"/>
  <c r="H12" i="9"/>
  <c r="H13" i="9"/>
  <c r="H14" i="9"/>
  <c r="H15" i="9"/>
  <c r="H16" i="9"/>
  <c r="H4" i="9"/>
  <c r="G14" i="8"/>
  <c r="H14" i="8"/>
  <c r="F14" i="8"/>
  <c r="H5" i="8"/>
  <c r="H6" i="8"/>
  <c r="H7" i="8"/>
  <c r="H8" i="8"/>
  <c r="H9" i="8"/>
  <c r="H10" i="8"/>
  <c r="H11" i="8"/>
  <c r="H12" i="8"/>
  <c r="H13" i="8"/>
  <c r="H4" i="8"/>
  <c r="G15" i="5"/>
  <c r="H15" i="5" s="1"/>
  <c r="F15" i="5"/>
  <c r="H14" i="5"/>
  <c r="H13" i="5"/>
  <c r="H12" i="5"/>
  <c r="H11" i="5"/>
  <c r="H10" i="5"/>
  <c r="H9" i="5"/>
  <c r="H8" i="5"/>
  <c r="H7" i="5"/>
  <c r="H6" i="5"/>
  <c r="H5" i="5"/>
  <c r="H4" i="5"/>
  <c r="K18" i="4" l="1"/>
  <c r="K6" i="4"/>
  <c r="K7" i="4"/>
  <c r="K8" i="4"/>
  <c r="K9" i="4"/>
  <c r="K10" i="4"/>
  <c r="K11" i="4"/>
  <c r="K12" i="4"/>
  <c r="K13" i="4"/>
  <c r="K14" i="4"/>
  <c r="K15" i="4"/>
  <c r="K16" i="4"/>
  <c r="K17" i="4"/>
  <c r="K5" i="4"/>
  <c r="M18" i="3"/>
  <c r="F27" i="2" l="1"/>
  <c r="M3" i="1"/>
  <c r="E12" i="2"/>
</calcChain>
</file>

<file path=xl/sharedStrings.xml><?xml version="1.0" encoding="utf-8"?>
<sst xmlns="http://schemas.openxmlformats.org/spreadsheetml/2006/main" count="703" uniqueCount="197">
  <si>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</si>
  <si>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</si>
  <si>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</si>
  <si>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</si>
  <si>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</si>
  <si>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</si>
  <si>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</si>
  <si>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</si>
  <si>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</si>
  <si>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</si>
  <si>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</si>
  <si>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</si>
  <si>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</si>
  <si>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00025329</t>
  </si>
  <si>
    <t>1C23TNN</t>
  </si>
  <si>
    <t>03/05/2023</t>
  </si>
  <si>
    <t>CÔNG TY TNHH CỬA HÀNG TIỆN LỢI GIA ĐÌNH VIỆT NAM</t>
  </si>
  <si>
    <t>Tầng 8, Toà nhà An Khánh, Số 63 Phạm Ngọc Thạch, Phường Võ Thị Sáu, Quận 3, Thành phố Hồ Chí Minh, Việt Nam</t>
  </si>
  <si>
    <t>0312283473</t>
  </si>
  <si>
    <t/>
  </si>
  <si>
    <t>00025464</t>
  </si>
  <si>
    <t>05/05/2023</t>
  </si>
  <si>
    <t>00025746</t>
  </si>
  <si>
    <t>08/05/2023</t>
  </si>
  <si>
    <t>00028212</t>
  </si>
  <si>
    <t>13/05/2023</t>
  </si>
  <si>
    <t>00028383</t>
  </si>
  <si>
    <t>16/05/2023</t>
  </si>
  <si>
    <t>00029650</t>
  </si>
  <si>
    <t>17/05/2023</t>
  </si>
  <si>
    <t>00029825</t>
  </si>
  <si>
    <t>19/05/2023</t>
  </si>
  <si>
    <t>00029936</t>
  </si>
  <si>
    <t>22/05/2023</t>
  </si>
  <si>
    <t>00030139</t>
  </si>
  <si>
    <t>25/05/2023</t>
  </si>
  <si>
    <t>00031393</t>
  </si>
  <si>
    <t>26/05/2023</t>
  </si>
  <si>
    <t>00031585</t>
  </si>
  <si>
    <t>29/05/2023</t>
  </si>
  <si>
    <t xml:space="preserve">BẢNG KÊ HOÁ ĐƠN 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</si>
  <si>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</si>
  <si>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</si>
  <si>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</si>
  <si>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</si>
  <si>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</si>
  <si>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</si>
  <si>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</si>
  <si>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</si>
  <si>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</si>
  <si>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</si>
  <si>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Bảng kê hóa đơn tháng 5</t>
  </si>
  <si>
    <t>Hàng trả tháng 5</t>
  </si>
  <si>
    <t>Thanh toán tháng 5</t>
  </si>
  <si>
    <t>THEO DÕI CÔNG NỢ / GDVN</t>
  </si>
  <si>
    <t>Bảng kê hóa đơn tháng 6</t>
  </si>
  <si>
    <t>BẢNG KÊ HOÁ ĐƠN ĐÃ SỬ DỤNG</t>
  </si>
  <si>
    <t>Tháng 6 năm 2023</t>
  </si>
  <si>
    <t>STT</t>
  </si>
  <si>
    <t>Trạng thái hóa đơn</t>
  </si>
  <si>
    <t>00032709</t>
  </si>
  <si>
    <t>01/06/2023</t>
  </si>
  <si>
    <t>Hóa đơn mới</t>
  </si>
  <si>
    <t>00032993</t>
  </si>
  <si>
    <t>02/06/2023</t>
  </si>
  <si>
    <t>00033153</t>
  </si>
  <si>
    <t>05/06/2023</t>
  </si>
  <si>
    <t>00033359</t>
  </si>
  <si>
    <t>08/06/2023</t>
  </si>
  <si>
    <t>00034450</t>
  </si>
  <si>
    <t>09/06/2023</t>
  </si>
  <si>
    <t>00034674</t>
  </si>
  <si>
    <t>13/06/2023</t>
  </si>
  <si>
    <t>00034821</t>
  </si>
  <si>
    <t>15/06/2023</t>
  </si>
  <si>
    <t>00036092</t>
  </si>
  <si>
    <t>16/06/2023</t>
  </si>
  <si>
    <t>00036286</t>
  </si>
  <si>
    <t>20/06/2023</t>
  </si>
  <si>
    <t>00036435</t>
  </si>
  <si>
    <t>21/06/2023</t>
  </si>
  <si>
    <t>00037595</t>
  </si>
  <si>
    <t>24/06/2023</t>
  </si>
  <si>
    <t>00037743</t>
  </si>
  <si>
    <t>26/06/2023</t>
  </si>
  <si>
    <t>00037916</t>
  </si>
  <si>
    <t>29/06/2023</t>
  </si>
  <si>
    <t>Hàng trả tháng 6</t>
  </si>
  <si>
    <t>Thanh toán tháng 6</t>
  </si>
  <si>
    <t>Bảng kê hóa đơn tháng 7</t>
  </si>
  <si>
    <t>BẢNG KÊ HÓA ĐƠN, CHỨNG TỪ HÀNG HÓA, DỊCH VỤ BÁN RA (MẪU QUẢN TRỊ)</t>
  </si>
  <si>
    <t>Tháng 7 năm 2023</t>
  </si>
  <si>
    <t>Ký hiệu HĐ</t>
  </si>
  <si>
    <t>Diễn giải</t>
  </si>
  <si>
    <t>Doanh số bán chưa có thuế GTGT</t>
  </si>
  <si>
    <t>Thuế suất</t>
  </si>
  <si>
    <t>Tên người mua</t>
  </si>
  <si>
    <t>Mã số thuế người mua</t>
  </si>
  <si>
    <t>Nhóm HHDV : 4. Hàng hóa, dịch vụ chịu thuế suất thuế GTGT 10% (13 )</t>
  </si>
  <si>
    <t>00039242</t>
  </si>
  <si>
    <t>CỬA HÀNG TIỆN LỢI GIA ĐÌNH VIỆT NAM</t>
  </si>
  <si>
    <t>8%</t>
  </si>
  <si>
    <t>00039375</t>
  </si>
  <si>
    <t>00039669</t>
  </si>
  <si>
    <t>00040727</t>
  </si>
  <si>
    <t>00040905</t>
  </si>
  <si>
    <t>00041532</t>
  </si>
  <si>
    <t>CỬA HÀNG TIỆN LỢI GIA ĐÌNH VIỆT NAM , ck 7%</t>
  </si>
  <si>
    <t>00042175</t>
  </si>
  <si>
    <t>00042288</t>
  </si>
  <si>
    <t>00042566</t>
  </si>
  <si>
    <t>00043758</t>
  </si>
  <si>
    <t>00043879</t>
  </si>
  <si>
    <t>00044060</t>
  </si>
  <si>
    <t>00045260</t>
  </si>
  <si>
    <t xml:space="preserve">Tổng cộng </t>
  </si>
  <si>
    <t>Tháng 12 năm 2023</t>
  </si>
  <si>
    <t>Tổng tiền thanh toán</t>
  </si>
  <si>
    <t>00073042</t>
  </si>
  <si>
    <t>00073201</t>
  </si>
  <si>
    <t>00074341</t>
  </si>
  <si>
    <t>00074481</t>
  </si>
  <si>
    <t>00074655</t>
  </si>
  <si>
    <t>00075725</t>
  </si>
  <si>
    <t>00075926</t>
  </si>
  <si>
    <t>00077293</t>
  </si>
  <si>
    <t>00077474</t>
  </si>
  <si>
    <t>00078630</t>
  </si>
  <si>
    <t>00079094</t>
  </si>
  <si>
    <t>Tháng 9 năm 2023</t>
  </si>
  <si>
    <t>00053291</t>
  </si>
  <si>
    <t>00053439</t>
  </si>
  <si>
    <t>00054625</t>
  </si>
  <si>
    <t>00054865</t>
  </si>
  <si>
    <t>00055056</t>
  </si>
  <si>
    <t>00056205</t>
  </si>
  <si>
    <t>00056344</t>
  </si>
  <si>
    <t>00056737</t>
  </si>
  <si>
    <t>00057653</t>
  </si>
  <si>
    <t>00057811</t>
  </si>
  <si>
    <t>00058344</t>
  </si>
  <si>
    <t>00059163</t>
  </si>
  <si>
    <t>Tháng 8 năm 2023</t>
  </si>
  <si>
    <t>00045405</t>
  </si>
  <si>
    <t>CÔNG TY TNHH CỬA HÀNG TIỆN LỢI GIA ĐÌNH VIỆT NAM, CK 7%</t>
  </si>
  <si>
    <t>00045526</t>
  </si>
  <si>
    <t>CỬA HÀNG TIỆN LỢI GIA ĐÌNH VIỆT NAM , CK 7%</t>
  </si>
  <si>
    <t>00046770</t>
  </si>
  <si>
    <t>00046933</t>
  </si>
  <si>
    <t>00046934</t>
  </si>
  <si>
    <t>00047078</t>
  </si>
  <si>
    <t>00048248</t>
  </si>
  <si>
    <t>00048450</t>
  </si>
  <si>
    <t>00048986</t>
  </si>
  <si>
    <t>00049774</t>
  </si>
  <si>
    <t>00049886</t>
  </si>
  <si>
    <t>00050526</t>
  </si>
  <si>
    <t>00051394</t>
  </si>
  <si>
    <t>00051569</t>
  </si>
  <si>
    <t>00053091</t>
  </si>
  <si>
    <t>Tháng 11 năm 2023</t>
  </si>
  <si>
    <t>00065391</t>
  </si>
  <si>
    <t>00066547</t>
  </si>
  <si>
    <t>00066641</t>
  </si>
  <si>
    <t>00066832</t>
  </si>
  <si>
    <t>00067936</t>
  </si>
  <si>
    <t>00068070</t>
  </si>
  <si>
    <t>00069549</t>
  </si>
  <si>
    <t>00069926</t>
  </si>
  <si>
    <t>00071475</t>
  </si>
  <si>
    <t>00071606</t>
  </si>
  <si>
    <t>Tháng 10 năm 2023</t>
  </si>
  <si>
    <t>00059332</t>
  </si>
  <si>
    <t>00059479</t>
  </si>
  <si>
    <t>00060779</t>
  </si>
  <si>
    <t>00060944</t>
  </si>
  <si>
    <t>00061133</t>
  </si>
  <si>
    <t>00062016</t>
  </si>
  <si>
    <t>00062177</t>
  </si>
  <si>
    <t>00062415</t>
  </si>
  <si>
    <t>00063554</t>
  </si>
  <si>
    <t>00063735</t>
  </si>
  <si>
    <t>00063936</t>
  </si>
  <si>
    <t>00065057</t>
  </si>
  <si>
    <t>00065156</t>
  </si>
  <si>
    <t>Tổng thanh toán</t>
  </si>
  <si>
    <t xml:space="preserve">Bảng kê hóa đơn tháng 8 </t>
  </si>
  <si>
    <t>Bảng kê hóa đơn tháng 9</t>
  </si>
  <si>
    <t>Bảng kê hóa đơn tháng 10</t>
  </si>
  <si>
    <t>Bảng kê hóa đơn tháng 11</t>
  </si>
  <si>
    <t>Bảng kê hóa đơn tháng 12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</si>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</sst>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dd/mm/yyyy\ hh:mm\ AM/PM"/>
    <numFmt numFmtId="166" formatCode="_-* #,##0_-;\-* #,##0_-;_-* &quot;-&quot;??_-;_-@_-"/>
    <numFmt numFmtId="167" formatCode="_(* #,##0_);_(* \(#,##0\);_(* &quot;-&quot;??_);_(@_)"/>
    <numFmt numFmtId="168" formatCode="dd/mm/yyyy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2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6" fontId="7" fillId="0" borderId="1" xfId="1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center"/>
    </xf>
    <xf numFmtId="167" fontId="7" fillId="0" borderId="1" xfId="1" applyNumberFormat="1" applyFont="1" applyBorder="1"/>
    <xf numFmtId="0" fontId="7" fillId="0" borderId="1" xfId="0" applyFont="1" applyBorder="1"/>
    <xf numFmtId="14" fontId="7" fillId="0" borderId="2" xfId="0" applyNumberFormat="1" applyFont="1" applyBorder="1" applyAlignment="1">
      <alignment horizontal="center"/>
    </xf>
    <xf numFmtId="166" fontId="7" fillId="0" borderId="1" xfId="1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6" fontId="9" fillId="3" borderId="1" xfId="1" applyNumberFormat="1" applyFont="1" applyFill="1" applyBorder="1" applyAlignment="1">
      <alignment horizontal="center"/>
    </xf>
    <xf numFmtId="167" fontId="9" fillId="3" borderId="1" xfId="1" applyNumberFormat="1" applyFont="1" applyFill="1" applyBorder="1" applyAlignment="1">
      <alignment horizontal="center"/>
    </xf>
    <xf numFmtId="0" fontId="9" fillId="3" borderId="1" xfId="0" applyFont="1" applyFill="1" applyBorder="1"/>
    <xf numFmtId="166" fontId="10" fillId="4" borderId="4" xfId="1" applyNumberFormat="1" applyFont="1" applyFill="1" applyBorder="1" applyAlignment="1">
      <alignment horizontal="center"/>
    </xf>
    <xf numFmtId="167" fontId="9" fillId="3" borderId="1" xfId="1" applyNumberFormat="1" applyFont="1" applyFill="1" applyBorder="1"/>
    <xf numFmtId="166" fontId="11" fillId="3" borderId="1" xfId="1" applyNumberFormat="1" applyFont="1" applyFill="1" applyBorder="1" applyAlignment="1">
      <alignment horizontal="center" vertical="center"/>
    </xf>
    <xf numFmtId="167" fontId="9" fillId="3" borderId="1" xfId="0" applyNumberFormat="1" applyFont="1" applyFill="1" applyBorder="1"/>
    <xf numFmtId="167" fontId="12" fillId="5" borderId="1" xfId="0" applyNumberFormat="1" applyFont="1" applyFill="1" applyBorder="1"/>
    <xf numFmtId="166" fontId="1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7" fontId="15" fillId="0" borderId="0" xfId="0" applyNumberFormat="1" applyFont="1"/>
    <xf numFmtId="14" fontId="18" fillId="6" borderId="6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38" fontId="18" fillId="6" borderId="7" xfId="0" applyNumberFormat="1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left" vertical="center"/>
    </xf>
    <xf numFmtId="14" fontId="0" fillId="0" borderId="0" xfId="0" applyNumberFormat="1"/>
    <xf numFmtId="38" fontId="20" fillId="7" borderId="8" xfId="0" applyNumberFormat="1" applyFont="1" applyFill="1" applyBorder="1" applyAlignment="1">
      <alignment horizontal="right" vertical="center"/>
    </xf>
    <xf numFmtId="14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38" fontId="20" fillId="0" borderId="8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18" fillId="6" borderId="9" xfId="0" applyFont="1" applyFill="1" applyBorder="1" applyAlignment="1">
      <alignment horizontal="center" vertical="center" wrapText="1"/>
    </xf>
    <xf numFmtId="38" fontId="0" fillId="0" borderId="0" xfId="0" applyNumberFormat="1"/>
    <xf numFmtId="14" fontId="8" fillId="0" borderId="0" xfId="0" applyNumberFormat="1" applyFont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14" fontId="9" fillId="3" borderId="3" xfId="0" applyNumberFormat="1" applyFont="1" applyFill="1" applyBorder="1" applyAlignment="1">
      <alignment horizontal="center"/>
    </xf>
    <xf numFmtId="14" fontId="12" fillId="5" borderId="2" xfId="0" quotePrefix="1" applyNumberFormat="1" applyFont="1" applyFill="1" applyBorder="1" applyAlignment="1">
      <alignment horizontal="center" vertical="center"/>
    </xf>
    <xf numFmtId="14" fontId="12" fillId="5" borderId="5" xfId="0" quotePrefix="1" applyNumberFormat="1" applyFont="1" applyFill="1" applyBorder="1" applyAlignment="1">
      <alignment horizontal="center" vertical="center"/>
    </xf>
    <xf numFmtId="14" fontId="12" fillId="5" borderId="3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2" applyFont="1" applyBorder="1" applyAlignment="1">
      <alignment horizontal="center"/>
    </xf>
    <xf numFmtId="0" fontId="1" fillId="0" borderId="0" xfId="2"/>
    <xf numFmtId="0" fontId="17" fillId="0" borderId="0" xfId="2" applyFont="1" applyBorder="1" applyAlignment="1">
      <alignment horizontal="center"/>
    </xf>
    <xf numFmtId="168" fontId="18" fillId="6" borderId="6" xfId="2" applyNumberFormat="1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38" fontId="18" fillId="6" borderId="7" xfId="2" applyNumberFormat="1" applyFont="1" applyFill="1" applyBorder="1" applyAlignment="1">
      <alignment horizontal="center" vertical="center" wrapText="1"/>
    </xf>
    <xf numFmtId="168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left" vertical="center"/>
    </xf>
    <xf numFmtId="38" fontId="20" fillId="0" borderId="8" xfId="2" applyNumberFormat="1" applyFont="1" applyBorder="1" applyAlignment="1">
      <alignment horizontal="right" vertical="center"/>
    </xf>
    <xf numFmtId="0" fontId="20" fillId="0" borderId="8" xfId="2" applyFont="1" applyBorder="1" applyAlignment="1">
      <alignment horizontal="right" vertical="center"/>
    </xf>
    <xf numFmtId="168" fontId="20" fillId="7" borderId="8" xfId="2" applyNumberFormat="1" applyFont="1" applyFill="1" applyBorder="1" applyAlignment="1">
      <alignment horizontal="left" vertical="center"/>
    </xf>
    <xf numFmtId="38" fontId="19" fillId="7" borderId="8" xfId="2" applyNumberFormat="1" applyFont="1" applyFill="1" applyBorder="1" applyAlignment="1">
      <alignment horizontal="right" vertical="center"/>
    </xf>
    <xf numFmtId="38" fontId="19" fillId="0" borderId="8" xfId="2" applyNumberFormat="1" applyFont="1" applyBorder="1" applyAlignment="1">
      <alignment horizontal="right" vertical="center"/>
    </xf>
    <xf numFmtId="168" fontId="1" fillId="0" borderId="0" xfId="2" applyNumberFormat="1"/>
    <xf numFmtId="38" fontId="1" fillId="0" borderId="0" xfId="2" applyNumberFormat="1"/>
    <xf numFmtId="38" fontId="20" fillId="7" borderId="8" xfId="2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B4" workbookViewId="0">
      <selection activeCell="E15" sqref="E15"/>
    </sheetView>
  </sheetViews>
  <sheetFormatPr defaultRowHeight="15" x14ac:dyDescent="0.25"/>
  <cols>
    <col min="2" max="2" width="19.28515625" customWidth="1"/>
    <col min="3" max="3" width="24.42578125" customWidth="1"/>
    <col min="4" max="6" width="19.28515625" customWidth="1"/>
  </cols>
  <sheetData>
    <row r="1" spans="1:6" ht="19.5" x14ac:dyDescent="0.3">
      <c r="A1" s="7"/>
      <c r="B1" s="49" t="s">
        <v>54</v>
      </c>
      <c r="C1" s="49"/>
      <c r="D1" s="49"/>
      <c r="E1" s="49"/>
      <c r="F1" s="49"/>
    </row>
    <row r="2" spans="1:6" ht="31.5" x14ac:dyDescent="0.25">
      <c r="A2" s="8"/>
      <c r="B2" s="9" t="s">
        <v>41</v>
      </c>
      <c r="C2" s="10" t="s">
        <v>42</v>
      </c>
      <c r="D2" s="11" t="s">
        <v>43</v>
      </c>
      <c r="E2" s="10" t="s">
        <v>44</v>
      </c>
      <c r="F2" s="10" t="s">
        <v>45</v>
      </c>
    </row>
    <row r="3" spans="1:6" ht="15.75" x14ac:dyDescent="0.25">
      <c r="A3" s="8"/>
      <c r="B3" s="12"/>
      <c r="C3" s="13" t="s">
        <v>46</v>
      </c>
      <c r="D3" s="14">
        <v>13221106</v>
      </c>
      <c r="E3" s="13"/>
      <c r="F3" s="13"/>
    </row>
    <row r="4" spans="1:6" ht="15.75" x14ac:dyDescent="0.25">
      <c r="A4" s="7"/>
      <c r="B4" s="15"/>
      <c r="C4" s="16" t="s">
        <v>51</v>
      </c>
      <c r="D4" s="17">
        <v>44065367</v>
      </c>
      <c r="E4" s="18"/>
      <c r="F4" s="19"/>
    </row>
    <row r="5" spans="1:6" ht="15.75" x14ac:dyDescent="0.25">
      <c r="A5" s="7"/>
      <c r="B5" s="21"/>
      <c r="C5" s="16" t="s">
        <v>55</v>
      </c>
      <c r="D5" s="22">
        <v>37546035</v>
      </c>
      <c r="E5" s="19"/>
      <c r="F5" s="20"/>
    </row>
    <row r="6" spans="1:6" ht="15.75" x14ac:dyDescent="0.25">
      <c r="A6" s="7"/>
      <c r="B6" s="21"/>
      <c r="C6" s="16" t="s">
        <v>89</v>
      </c>
      <c r="D6" s="19">
        <v>33805672</v>
      </c>
      <c r="E6" s="19"/>
      <c r="F6" s="20"/>
    </row>
    <row r="7" spans="1:6" ht="15.75" x14ac:dyDescent="0.25">
      <c r="A7" s="7"/>
      <c r="B7" s="21"/>
      <c r="C7" s="16" t="s">
        <v>186</v>
      </c>
      <c r="D7" s="19">
        <v>50191109</v>
      </c>
      <c r="E7" s="19"/>
      <c r="F7" s="20"/>
    </row>
    <row r="8" spans="1:6" ht="15.75" x14ac:dyDescent="0.25">
      <c r="A8" s="7"/>
      <c r="B8" s="21"/>
      <c r="C8" s="16" t="s">
        <v>187</v>
      </c>
      <c r="D8" s="19">
        <v>31890106</v>
      </c>
      <c r="E8" s="19"/>
      <c r="F8" s="20"/>
    </row>
    <row r="9" spans="1:6" ht="15.75" x14ac:dyDescent="0.25">
      <c r="A9" s="7"/>
      <c r="B9" s="21"/>
      <c r="C9" s="16" t="s">
        <v>188</v>
      </c>
      <c r="D9" s="19">
        <v>39205868</v>
      </c>
      <c r="E9" s="19"/>
      <c r="F9" s="20"/>
    </row>
    <row r="10" spans="1:6" ht="15.75" x14ac:dyDescent="0.25">
      <c r="A10" s="7"/>
      <c r="B10" s="21"/>
      <c r="C10" s="16" t="s">
        <v>189</v>
      </c>
      <c r="D10" s="19">
        <v>24467140</v>
      </c>
      <c r="E10" s="19"/>
      <c r="F10" s="20"/>
    </row>
    <row r="11" spans="1:6" ht="15.75" x14ac:dyDescent="0.25">
      <c r="A11" s="7"/>
      <c r="B11" s="21"/>
      <c r="C11" s="16" t="s">
        <v>190</v>
      </c>
      <c r="D11" s="19">
        <v>32924745</v>
      </c>
      <c r="E11" s="19"/>
      <c r="F11" s="20"/>
    </row>
    <row r="12" spans="1:6" ht="15.75" x14ac:dyDescent="0.25">
      <c r="A12" s="7"/>
      <c r="B12" s="50" t="s">
        <v>47</v>
      </c>
      <c r="C12" s="51"/>
      <c r="D12" s="24">
        <f>SUM(D4:D11)</f>
        <v>294096042</v>
      </c>
      <c r="E12" s="25">
        <f>+SUM(E4:E5)</f>
        <v>0</v>
      </c>
      <c r="F12" s="26"/>
    </row>
    <row r="13" spans="1:6" ht="15.75" x14ac:dyDescent="0.25">
      <c r="A13" s="7"/>
      <c r="B13" s="15"/>
      <c r="C13" s="23" t="s">
        <v>52</v>
      </c>
      <c r="D13" s="27"/>
      <c r="E13" s="18">
        <v>0</v>
      </c>
      <c r="F13" s="20"/>
    </row>
    <row r="14" spans="1:6" ht="15.75" x14ac:dyDescent="0.25">
      <c r="A14" s="7"/>
      <c r="B14" s="15"/>
      <c r="C14" s="23" t="s">
        <v>87</v>
      </c>
      <c r="D14" s="22"/>
      <c r="E14" s="19">
        <v>0</v>
      </c>
      <c r="F14" s="20"/>
    </row>
    <row r="15" spans="1:6" ht="15.75" x14ac:dyDescent="0.25">
      <c r="A15" s="7"/>
      <c r="B15" s="15"/>
      <c r="C15" s="23"/>
      <c r="D15" s="22"/>
      <c r="E15" s="19"/>
      <c r="F15" s="20"/>
    </row>
    <row r="16" spans="1:6" ht="15.75" x14ac:dyDescent="0.25">
      <c r="A16" s="7"/>
      <c r="B16" s="15"/>
      <c r="C16" s="23"/>
      <c r="D16" s="22"/>
      <c r="E16" s="19"/>
      <c r="F16" s="20"/>
    </row>
    <row r="17" spans="1:6" ht="15.75" x14ac:dyDescent="0.25">
      <c r="A17" s="7"/>
      <c r="B17" s="50" t="s">
        <v>48</v>
      </c>
      <c r="C17" s="51"/>
      <c r="D17" s="24"/>
      <c r="E17" s="28">
        <v>0</v>
      </c>
      <c r="F17" s="26"/>
    </row>
    <row r="18" spans="1:6" ht="15.75" x14ac:dyDescent="0.25">
      <c r="A18" s="7"/>
      <c r="B18" s="15"/>
      <c r="C18" s="16" t="s">
        <v>53</v>
      </c>
      <c r="D18" s="22"/>
      <c r="E18" s="18"/>
      <c r="F18" s="19">
        <v>13221106</v>
      </c>
    </row>
    <row r="19" spans="1:6" ht="15.75" x14ac:dyDescent="0.25">
      <c r="A19" s="7"/>
      <c r="B19" s="15"/>
      <c r="C19" s="16" t="s">
        <v>88</v>
      </c>
      <c r="D19" s="22"/>
      <c r="E19" s="18"/>
      <c r="F19" s="19">
        <v>44065367</v>
      </c>
    </row>
    <row r="20" spans="1:6" ht="15.75" x14ac:dyDescent="0.25">
      <c r="A20" s="7"/>
      <c r="B20" s="21"/>
      <c r="C20" s="16" t="s">
        <v>191</v>
      </c>
      <c r="D20" s="22"/>
      <c r="E20" s="18"/>
      <c r="F20" s="19">
        <v>37546035</v>
      </c>
    </row>
    <row r="21" spans="1:6" ht="15.75" x14ac:dyDescent="0.25">
      <c r="A21" s="7"/>
      <c r="B21" s="21"/>
      <c r="C21" s="16" t="s">
        <v>192</v>
      </c>
      <c r="D21" s="22"/>
      <c r="E21" s="18"/>
      <c r="F21" s="19">
        <v>33805672</v>
      </c>
    </row>
    <row r="22" spans="1:6" ht="15.75" x14ac:dyDescent="0.25">
      <c r="A22" s="7"/>
      <c r="B22" s="21"/>
      <c r="C22" s="16" t="s">
        <v>193</v>
      </c>
      <c r="D22" s="22"/>
      <c r="E22" s="18"/>
      <c r="F22" s="19">
        <v>50191109</v>
      </c>
    </row>
    <row r="23" spans="1:6" ht="15.75" x14ac:dyDescent="0.25">
      <c r="A23" s="7"/>
      <c r="B23" s="21"/>
      <c r="C23" s="16" t="s">
        <v>194</v>
      </c>
      <c r="D23" s="22"/>
      <c r="E23" s="18"/>
      <c r="F23" s="19">
        <v>31890106</v>
      </c>
    </row>
    <row r="24" spans="1:6" ht="15.75" x14ac:dyDescent="0.25">
      <c r="A24" s="7"/>
      <c r="B24" s="21"/>
      <c r="C24" s="16" t="s">
        <v>195</v>
      </c>
      <c r="D24" s="22"/>
      <c r="E24" s="18"/>
      <c r="F24" s="19">
        <v>39205868</v>
      </c>
    </row>
    <row r="25" spans="1:6" ht="15.75" x14ac:dyDescent="0.25">
      <c r="A25" s="7"/>
      <c r="B25" s="21"/>
      <c r="C25" s="16" t="s">
        <v>196</v>
      </c>
      <c r="D25" s="22"/>
      <c r="E25" s="18"/>
      <c r="F25" s="19">
        <v>24467140</v>
      </c>
    </row>
    <row r="26" spans="1:6" ht="15.75" x14ac:dyDescent="0.25">
      <c r="A26" s="7"/>
      <c r="B26" s="50" t="s">
        <v>49</v>
      </c>
      <c r="C26" s="51"/>
      <c r="D26" s="29"/>
      <c r="E26" s="30"/>
      <c r="F26" s="30">
        <f>SUM(F18:F25)</f>
        <v>274392403</v>
      </c>
    </row>
    <row r="27" spans="1:6" ht="15.75" x14ac:dyDescent="0.25">
      <c r="A27" s="7"/>
      <c r="B27" s="52" t="s">
        <v>50</v>
      </c>
      <c r="C27" s="53"/>
      <c r="D27" s="53"/>
      <c r="E27" s="54"/>
      <c r="F27" s="31">
        <f>+D3+D12-E17-F26</f>
        <v>32924745</v>
      </c>
    </row>
  </sheetData>
  <mergeCells count="5">
    <mergeCell ref="B1:F1"/>
    <mergeCell ref="B12:C12"/>
    <mergeCell ref="B17:C17"/>
    <mergeCell ref="B26:C26"/>
    <mergeCell ref="B27:E27"/>
  </mergeCells>
  <phoneticPr fontId="14" type="noConversion"/>
  <conditionalFormatting sqref="B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5"/>
  <sheetViews>
    <sheetView zoomScaleNormal="100" workbookViewId="0">
      <selection activeCell="H15" sqref="H15"/>
    </sheetView>
  </sheetViews>
  <sheetFormatPr defaultColWidth="9.140625" defaultRowHeight="15" outlineLevelRow="1" x14ac:dyDescent="0.25"/>
  <cols>
    <col min="1" max="1" width="1.42578125" style="60" customWidth="1"/>
    <col min="2" max="2" width="14.28515625" style="72" customWidth="1"/>
    <col min="3" max="4" width="11.42578125" style="60" customWidth="1"/>
    <col min="5" max="5" width="57.140625" style="60" customWidth="1"/>
    <col min="6" max="6" width="17.140625" style="73" customWidth="1"/>
    <col min="7" max="8" width="15.7109375" style="73" customWidth="1"/>
    <col min="9" max="9" width="11.42578125" style="60" customWidth="1"/>
    <col min="10" max="10" width="50" style="60" customWidth="1"/>
    <col min="11" max="11" width="21.42578125" style="60" customWidth="1"/>
    <col min="12" max="16384" width="9.140625" style="60"/>
  </cols>
  <sheetData>
    <row r="1" spans="1:11" ht="27" customHeight="1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7" customHeight="1" x14ac:dyDescent="0.25">
      <c r="A2" s="61" t="s">
        <v>116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27" customHeight="1" x14ac:dyDescent="0.25">
      <c r="B3" s="62" t="s">
        <v>3</v>
      </c>
      <c r="C3" s="63" t="s">
        <v>1</v>
      </c>
      <c r="D3" s="63" t="s">
        <v>92</v>
      </c>
      <c r="E3" s="63" t="s">
        <v>93</v>
      </c>
      <c r="F3" s="64" t="s">
        <v>94</v>
      </c>
      <c r="G3" s="64" t="s">
        <v>11</v>
      </c>
      <c r="H3" s="64" t="s">
        <v>117</v>
      </c>
      <c r="I3" s="63" t="s">
        <v>95</v>
      </c>
      <c r="J3" s="63" t="s">
        <v>96</v>
      </c>
      <c r="K3" s="63" t="s">
        <v>97</v>
      </c>
    </row>
    <row r="4" spans="1:11" ht="27" customHeight="1" outlineLevel="1" x14ac:dyDescent="0.25">
      <c r="B4" s="65">
        <v>45264</v>
      </c>
      <c r="C4" s="66" t="s">
        <v>118</v>
      </c>
      <c r="D4" s="66" t="s">
        <v>14</v>
      </c>
      <c r="E4" s="66" t="s">
        <v>16</v>
      </c>
      <c r="F4" s="67">
        <v>4125543</v>
      </c>
      <c r="G4" s="67">
        <v>330043</v>
      </c>
      <c r="H4" s="67">
        <f>G4+F4</f>
        <v>4455586</v>
      </c>
      <c r="I4" s="68" t="s">
        <v>101</v>
      </c>
      <c r="J4" s="66" t="s">
        <v>16</v>
      </c>
      <c r="K4" s="66" t="s">
        <v>18</v>
      </c>
    </row>
    <row r="5" spans="1:11" ht="27" customHeight="1" outlineLevel="1" x14ac:dyDescent="0.25">
      <c r="B5" s="65">
        <v>45266</v>
      </c>
      <c r="C5" s="66" t="s">
        <v>119</v>
      </c>
      <c r="D5" s="66" t="s">
        <v>14</v>
      </c>
      <c r="E5" s="66" t="s">
        <v>16</v>
      </c>
      <c r="F5" s="67">
        <v>1919808</v>
      </c>
      <c r="G5" s="67">
        <v>153585</v>
      </c>
      <c r="H5" s="67">
        <f t="shared" ref="H5:H15" si="0">G5+F5</f>
        <v>2073393</v>
      </c>
      <c r="I5" s="68" t="s">
        <v>101</v>
      </c>
      <c r="J5" s="66" t="s">
        <v>16</v>
      </c>
      <c r="K5" s="66" t="s">
        <v>18</v>
      </c>
    </row>
    <row r="6" spans="1:11" ht="27" customHeight="1" outlineLevel="1" x14ac:dyDescent="0.25">
      <c r="B6" s="65">
        <v>45268</v>
      </c>
      <c r="C6" s="66" t="s">
        <v>120</v>
      </c>
      <c r="D6" s="66" t="s">
        <v>14</v>
      </c>
      <c r="E6" s="66" t="s">
        <v>16</v>
      </c>
      <c r="F6" s="67">
        <v>1451345</v>
      </c>
      <c r="G6" s="67">
        <v>116108</v>
      </c>
      <c r="H6" s="67">
        <f t="shared" si="0"/>
        <v>1567453</v>
      </c>
      <c r="I6" s="68" t="s">
        <v>101</v>
      </c>
      <c r="J6" s="66" t="s">
        <v>16</v>
      </c>
      <c r="K6" s="66" t="s">
        <v>18</v>
      </c>
    </row>
    <row r="7" spans="1:11" ht="27" customHeight="1" outlineLevel="1" x14ac:dyDescent="0.25">
      <c r="B7" s="65">
        <v>45271</v>
      </c>
      <c r="C7" s="66" t="s">
        <v>121</v>
      </c>
      <c r="D7" s="66" t="s">
        <v>14</v>
      </c>
      <c r="E7" s="66" t="s">
        <v>16</v>
      </c>
      <c r="F7" s="67">
        <v>2212117</v>
      </c>
      <c r="G7" s="67">
        <v>176969</v>
      </c>
      <c r="H7" s="67">
        <f t="shared" si="0"/>
        <v>2389086</v>
      </c>
      <c r="I7" s="68" t="s">
        <v>101</v>
      </c>
      <c r="J7" s="66" t="s">
        <v>16</v>
      </c>
      <c r="K7" s="66" t="s">
        <v>18</v>
      </c>
    </row>
    <row r="8" spans="1:11" ht="27" customHeight="1" outlineLevel="1" x14ac:dyDescent="0.25">
      <c r="B8" s="65">
        <v>45273</v>
      </c>
      <c r="C8" s="66" t="s">
        <v>122</v>
      </c>
      <c r="D8" s="66" t="s">
        <v>14</v>
      </c>
      <c r="E8" s="66" t="s">
        <v>16</v>
      </c>
      <c r="F8" s="67">
        <v>2469326</v>
      </c>
      <c r="G8" s="67">
        <v>197546</v>
      </c>
      <c r="H8" s="67">
        <f t="shared" si="0"/>
        <v>2666872</v>
      </c>
      <c r="I8" s="68" t="s">
        <v>101</v>
      </c>
      <c r="J8" s="66" t="s">
        <v>16</v>
      </c>
      <c r="K8" s="66" t="s">
        <v>18</v>
      </c>
    </row>
    <row r="9" spans="1:11" ht="27" customHeight="1" outlineLevel="1" x14ac:dyDescent="0.25">
      <c r="B9" s="65">
        <v>45275</v>
      </c>
      <c r="C9" s="66" t="s">
        <v>123</v>
      </c>
      <c r="D9" s="66" t="s">
        <v>14</v>
      </c>
      <c r="E9" s="66" t="s">
        <v>16</v>
      </c>
      <c r="F9" s="67">
        <v>2115108</v>
      </c>
      <c r="G9" s="67">
        <v>169209</v>
      </c>
      <c r="H9" s="67">
        <f t="shared" si="0"/>
        <v>2284317</v>
      </c>
      <c r="I9" s="68" t="s">
        <v>101</v>
      </c>
      <c r="J9" s="66" t="s">
        <v>16</v>
      </c>
      <c r="K9" s="66" t="s">
        <v>18</v>
      </c>
    </row>
    <row r="10" spans="1:11" ht="27" customHeight="1" outlineLevel="1" x14ac:dyDescent="0.25">
      <c r="B10" s="65">
        <v>45278</v>
      </c>
      <c r="C10" s="66" t="s">
        <v>124</v>
      </c>
      <c r="D10" s="66" t="s">
        <v>14</v>
      </c>
      <c r="E10" s="66" t="s">
        <v>16</v>
      </c>
      <c r="F10" s="67">
        <v>2732917</v>
      </c>
      <c r="G10" s="67">
        <v>218633</v>
      </c>
      <c r="H10" s="67">
        <f t="shared" si="0"/>
        <v>2951550</v>
      </c>
      <c r="I10" s="68" t="s">
        <v>101</v>
      </c>
      <c r="J10" s="66" t="s">
        <v>16</v>
      </c>
      <c r="K10" s="66" t="s">
        <v>18</v>
      </c>
    </row>
    <row r="11" spans="1:11" ht="27" customHeight="1" outlineLevel="1" x14ac:dyDescent="0.25">
      <c r="B11" s="65">
        <v>45283</v>
      </c>
      <c r="C11" s="66" t="s">
        <v>125</v>
      </c>
      <c r="D11" s="66" t="s">
        <v>14</v>
      </c>
      <c r="E11" s="66" t="s">
        <v>16</v>
      </c>
      <c r="F11" s="67">
        <v>2323172</v>
      </c>
      <c r="G11" s="67">
        <v>185854</v>
      </c>
      <c r="H11" s="67">
        <f t="shared" si="0"/>
        <v>2509026</v>
      </c>
      <c r="I11" s="68" t="s">
        <v>101</v>
      </c>
      <c r="J11" s="66" t="s">
        <v>16</v>
      </c>
      <c r="K11" s="66" t="s">
        <v>18</v>
      </c>
    </row>
    <row r="12" spans="1:11" ht="27" customHeight="1" outlineLevel="1" x14ac:dyDescent="0.25">
      <c r="B12" s="65">
        <v>45285</v>
      </c>
      <c r="C12" s="66" t="s">
        <v>126</v>
      </c>
      <c r="D12" s="66" t="s">
        <v>14</v>
      </c>
      <c r="E12" s="66" t="s">
        <v>16</v>
      </c>
      <c r="F12" s="67">
        <v>5407115</v>
      </c>
      <c r="G12" s="67">
        <v>432569</v>
      </c>
      <c r="H12" s="67">
        <f t="shared" si="0"/>
        <v>5839684</v>
      </c>
      <c r="I12" s="68" t="s">
        <v>101</v>
      </c>
      <c r="J12" s="66" t="s">
        <v>16</v>
      </c>
      <c r="K12" s="66" t="s">
        <v>18</v>
      </c>
    </row>
    <row r="13" spans="1:11" ht="27" customHeight="1" outlineLevel="1" x14ac:dyDescent="0.25">
      <c r="B13" s="65">
        <v>45288</v>
      </c>
      <c r="C13" s="66" t="s">
        <v>127</v>
      </c>
      <c r="D13" s="66" t="s">
        <v>14</v>
      </c>
      <c r="E13" s="66" t="s">
        <v>16</v>
      </c>
      <c r="F13" s="67">
        <v>2661435</v>
      </c>
      <c r="G13" s="67">
        <v>212915</v>
      </c>
      <c r="H13" s="67">
        <f t="shared" si="0"/>
        <v>2874350</v>
      </c>
      <c r="I13" s="68" t="s">
        <v>101</v>
      </c>
      <c r="J13" s="66" t="s">
        <v>16</v>
      </c>
      <c r="K13" s="66" t="s">
        <v>18</v>
      </c>
    </row>
    <row r="14" spans="1:11" ht="27" customHeight="1" outlineLevel="1" x14ac:dyDescent="0.25">
      <c r="B14" s="65">
        <v>45290</v>
      </c>
      <c r="C14" s="66" t="s">
        <v>128</v>
      </c>
      <c r="D14" s="66" t="s">
        <v>14</v>
      </c>
      <c r="E14" s="66" t="s">
        <v>16</v>
      </c>
      <c r="F14" s="67">
        <v>3067989</v>
      </c>
      <c r="G14" s="67">
        <v>245439</v>
      </c>
      <c r="H14" s="67">
        <f t="shared" si="0"/>
        <v>3313428</v>
      </c>
      <c r="I14" s="68" t="s">
        <v>101</v>
      </c>
      <c r="J14" s="66" t="s">
        <v>16</v>
      </c>
      <c r="K14" s="66" t="s">
        <v>18</v>
      </c>
    </row>
    <row r="15" spans="1:11" x14ac:dyDescent="0.25">
      <c r="B15" s="69"/>
      <c r="F15" s="70">
        <f>SUM(F4:F14)</f>
        <v>30485875</v>
      </c>
      <c r="G15" s="70">
        <f>SUM(G4:G14)</f>
        <v>2438870</v>
      </c>
      <c r="H15" s="71">
        <f t="shared" si="0"/>
        <v>32924745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zoomScaleNormal="100" workbookViewId="0">
      <selection activeCell="H14" sqref="H14"/>
    </sheetView>
  </sheetViews>
  <sheetFormatPr defaultColWidth="9.140625" defaultRowHeight="15" outlineLevelRow="1" x14ac:dyDescent="0.25"/>
  <cols>
    <col min="1" max="1" width="1.42578125" style="60" customWidth="1"/>
    <col min="2" max="2" width="14.28515625" style="72" customWidth="1"/>
    <col min="3" max="4" width="11.42578125" style="60" customWidth="1"/>
    <col min="5" max="5" width="57.140625" style="60" customWidth="1"/>
    <col min="6" max="6" width="17.140625" style="73" customWidth="1"/>
    <col min="7" max="7" width="15.7109375" style="73" customWidth="1"/>
    <col min="8" max="8" width="11.42578125" style="60" customWidth="1"/>
    <col min="9" max="9" width="50" style="60" customWidth="1"/>
    <col min="10" max="10" width="21.42578125" style="60" customWidth="1"/>
    <col min="11" max="16384" width="9.140625" style="60"/>
  </cols>
  <sheetData>
    <row r="1" spans="1:10" ht="18.75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</row>
    <row r="2" spans="1:10" x14ac:dyDescent="0.25">
      <c r="A2" s="61" t="s">
        <v>160</v>
      </c>
      <c r="B2" s="61"/>
      <c r="C2" s="61"/>
      <c r="D2" s="61"/>
      <c r="E2" s="61"/>
      <c r="F2" s="61"/>
      <c r="G2" s="61"/>
      <c r="H2" s="61"/>
      <c r="I2" s="61"/>
    </row>
    <row r="3" spans="1:10" ht="24.75" customHeight="1" x14ac:dyDescent="0.25">
      <c r="B3" s="62" t="s">
        <v>3</v>
      </c>
      <c r="C3" s="63" t="s">
        <v>1</v>
      </c>
      <c r="D3" s="63" t="s">
        <v>92</v>
      </c>
      <c r="E3" s="63" t="s">
        <v>93</v>
      </c>
      <c r="F3" s="64" t="s">
        <v>94</v>
      </c>
      <c r="G3" s="64" t="s">
        <v>11</v>
      </c>
      <c r="H3" s="63" t="s">
        <v>185</v>
      </c>
      <c r="I3" s="63" t="s">
        <v>96</v>
      </c>
      <c r="J3" s="63" t="s">
        <v>97</v>
      </c>
    </row>
    <row r="4" spans="1:10" outlineLevel="1" x14ac:dyDescent="0.25">
      <c r="B4" s="65">
        <v>45232</v>
      </c>
      <c r="C4" s="66" t="s">
        <v>161</v>
      </c>
      <c r="D4" s="66" t="s">
        <v>14</v>
      </c>
      <c r="E4" s="66" t="s">
        <v>16</v>
      </c>
      <c r="F4" s="67">
        <v>1813199</v>
      </c>
      <c r="G4" s="67">
        <v>145056</v>
      </c>
      <c r="H4" s="67">
        <f>G4+F4</f>
        <v>1958255</v>
      </c>
      <c r="I4" s="66" t="s">
        <v>16</v>
      </c>
      <c r="J4" s="66" t="s">
        <v>18</v>
      </c>
    </row>
    <row r="5" spans="1:10" outlineLevel="1" x14ac:dyDescent="0.25">
      <c r="B5" s="65">
        <v>45234</v>
      </c>
      <c r="C5" s="66" t="s">
        <v>162</v>
      </c>
      <c r="D5" s="66" t="s">
        <v>14</v>
      </c>
      <c r="E5" s="66" t="s">
        <v>16</v>
      </c>
      <c r="F5" s="67">
        <v>2171382</v>
      </c>
      <c r="G5" s="67">
        <v>173711</v>
      </c>
      <c r="H5" s="67">
        <f t="shared" ref="H5:H14" si="0">G5+F5</f>
        <v>2345093</v>
      </c>
      <c r="I5" s="66" t="s">
        <v>16</v>
      </c>
      <c r="J5" s="66" t="s">
        <v>18</v>
      </c>
    </row>
    <row r="6" spans="1:10" outlineLevel="1" x14ac:dyDescent="0.25">
      <c r="B6" s="65">
        <v>45237</v>
      </c>
      <c r="C6" s="66" t="s">
        <v>163</v>
      </c>
      <c r="D6" s="66" t="s">
        <v>14</v>
      </c>
      <c r="E6" s="66" t="s">
        <v>16</v>
      </c>
      <c r="F6" s="67">
        <v>2048276</v>
      </c>
      <c r="G6" s="67">
        <v>163862</v>
      </c>
      <c r="H6" s="67">
        <f t="shared" si="0"/>
        <v>2212138</v>
      </c>
      <c r="I6" s="66" t="s">
        <v>16</v>
      </c>
      <c r="J6" s="66" t="s">
        <v>18</v>
      </c>
    </row>
    <row r="7" spans="1:10" outlineLevel="1" x14ac:dyDescent="0.25">
      <c r="B7" s="65">
        <v>45239</v>
      </c>
      <c r="C7" s="66" t="s">
        <v>164</v>
      </c>
      <c r="D7" s="66" t="s">
        <v>14</v>
      </c>
      <c r="E7" s="66" t="s">
        <v>16</v>
      </c>
      <c r="F7" s="67">
        <v>1723609</v>
      </c>
      <c r="G7" s="67">
        <v>137889</v>
      </c>
      <c r="H7" s="67">
        <f t="shared" si="0"/>
        <v>1861498</v>
      </c>
      <c r="I7" s="66" t="s">
        <v>16</v>
      </c>
      <c r="J7" s="66" t="s">
        <v>18</v>
      </c>
    </row>
    <row r="8" spans="1:10" outlineLevel="1" x14ac:dyDescent="0.25">
      <c r="B8" s="65">
        <v>45241</v>
      </c>
      <c r="C8" s="66" t="s">
        <v>165</v>
      </c>
      <c r="D8" s="66" t="s">
        <v>14</v>
      </c>
      <c r="E8" s="66" t="s">
        <v>16</v>
      </c>
      <c r="F8" s="67">
        <v>1607072</v>
      </c>
      <c r="G8" s="67">
        <v>128566</v>
      </c>
      <c r="H8" s="67">
        <f t="shared" si="0"/>
        <v>1735638</v>
      </c>
      <c r="I8" s="66" t="s">
        <v>16</v>
      </c>
      <c r="J8" s="66" t="s">
        <v>18</v>
      </c>
    </row>
    <row r="9" spans="1:10" outlineLevel="1" x14ac:dyDescent="0.25">
      <c r="B9" s="65">
        <v>45244</v>
      </c>
      <c r="C9" s="66" t="s">
        <v>166</v>
      </c>
      <c r="D9" s="66" t="s">
        <v>14</v>
      </c>
      <c r="E9" s="66" t="s">
        <v>16</v>
      </c>
      <c r="F9" s="67">
        <v>1984908</v>
      </c>
      <c r="G9" s="67">
        <v>158793</v>
      </c>
      <c r="H9" s="67">
        <f t="shared" si="0"/>
        <v>2143701</v>
      </c>
      <c r="I9" s="66" t="s">
        <v>16</v>
      </c>
      <c r="J9" s="66" t="s">
        <v>18</v>
      </c>
    </row>
    <row r="10" spans="1:10" outlineLevel="1" x14ac:dyDescent="0.25">
      <c r="B10" s="65">
        <v>45248</v>
      </c>
      <c r="C10" s="66" t="s">
        <v>167</v>
      </c>
      <c r="D10" s="66" t="s">
        <v>14</v>
      </c>
      <c r="E10" s="66" t="s">
        <v>16</v>
      </c>
      <c r="F10" s="67">
        <v>1317954</v>
      </c>
      <c r="G10" s="67">
        <v>105436</v>
      </c>
      <c r="H10" s="67">
        <f t="shared" si="0"/>
        <v>1423390</v>
      </c>
      <c r="I10" s="66" t="s">
        <v>16</v>
      </c>
      <c r="J10" s="66" t="s">
        <v>18</v>
      </c>
    </row>
    <row r="11" spans="1:10" outlineLevel="1" x14ac:dyDescent="0.25">
      <c r="B11" s="65">
        <v>45251</v>
      </c>
      <c r="C11" s="66" t="s">
        <v>168</v>
      </c>
      <c r="D11" s="66" t="s">
        <v>14</v>
      </c>
      <c r="E11" s="66" t="s">
        <v>16</v>
      </c>
      <c r="F11" s="67">
        <v>3471352</v>
      </c>
      <c r="G11" s="67">
        <v>277708</v>
      </c>
      <c r="H11" s="67">
        <f t="shared" si="0"/>
        <v>3749060</v>
      </c>
      <c r="I11" s="66" t="s">
        <v>16</v>
      </c>
      <c r="J11" s="66" t="s">
        <v>18</v>
      </c>
    </row>
    <row r="12" spans="1:10" outlineLevel="1" x14ac:dyDescent="0.25">
      <c r="B12" s="65">
        <v>45255</v>
      </c>
      <c r="C12" s="66" t="s">
        <v>169</v>
      </c>
      <c r="D12" s="66" t="s">
        <v>14</v>
      </c>
      <c r="E12" s="66" t="s">
        <v>16</v>
      </c>
      <c r="F12" s="67">
        <v>2332744</v>
      </c>
      <c r="G12" s="67">
        <v>186620</v>
      </c>
      <c r="H12" s="67">
        <f t="shared" si="0"/>
        <v>2519364</v>
      </c>
      <c r="I12" s="66" t="s">
        <v>16</v>
      </c>
      <c r="J12" s="66" t="s">
        <v>18</v>
      </c>
    </row>
    <row r="13" spans="1:10" outlineLevel="1" x14ac:dyDescent="0.25">
      <c r="B13" s="65">
        <v>45258</v>
      </c>
      <c r="C13" s="66" t="s">
        <v>170</v>
      </c>
      <c r="D13" s="66" t="s">
        <v>14</v>
      </c>
      <c r="E13" s="66" t="s">
        <v>16</v>
      </c>
      <c r="F13" s="67">
        <v>4184262</v>
      </c>
      <c r="G13" s="67">
        <v>334741</v>
      </c>
      <c r="H13" s="67">
        <f t="shared" si="0"/>
        <v>4519003</v>
      </c>
      <c r="I13" s="66" t="s">
        <v>16</v>
      </c>
      <c r="J13" s="66" t="s">
        <v>18</v>
      </c>
    </row>
    <row r="14" spans="1:10" x14ac:dyDescent="0.25">
      <c r="B14" s="69"/>
      <c r="F14" s="74">
        <f>SUM(F4:F13)</f>
        <v>22654758</v>
      </c>
      <c r="G14" s="74">
        <f t="shared" ref="G14:H14" si="1">SUM(G4:G13)</f>
        <v>1812382</v>
      </c>
      <c r="H14" s="74">
        <f t="shared" si="1"/>
        <v>24467140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H17" sqref="H17"/>
    </sheetView>
  </sheetViews>
  <sheetFormatPr defaultColWidth="9.140625" defaultRowHeight="15" outlineLevelRow="1" x14ac:dyDescent="0.25"/>
  <cols>
    <col min="1" max="1" width="1.42578125" style="60" customWidth="1"/>
    <col min="2" max="2" width="14.28515625" style="72" customWidth="1"/>
    <col min="3" max="4" width="11.42578125" style="60" customWidth="1"/>
    <col min="5" max="5" width="57.140625" style="60" customWidth="1"/>
    <col min="6" max="6" width="17.140625" style="73" customWidth="1"/>
    <col min="7" max="7" width="15.7109375" style="73" customWidth="1"/>
    <col min="8" max="8" width="11.42578125" style="60" customWidth="1"/>
    <col min="9" max="9" width="50" style="60" customWidth="1"/>
    <col min="10" max="10" width="21.42578125" style="60" customWidth="1"/>
    <col min="11" max="16384" width="9.140625" style="60"/>
  </cols>
  <sheetData>
    <row r="1" spans="1:10" ht="18.75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</row>
    <row r="2" spans="1:10" x14ac:dyDescent="0.25">
      <c r="A2" s="61" t="s">
        <v>171</v>
      </c>
      <c r="B2" s="61"/>
      <c r="C2" s="61"/>
      <c r="D2" s="61"/>
      <c r="E2" s="61"/>
      <c r="F2" s="61"/>
      <c r="G2" s="61"/>
      <c r="H2" s="61"/>
      <c r="I2" s="61"/>
    </row>
    <row r="3" spans="1:10" ht="24.75" customHeight="1" x14ac:dyDescent="0.25">
      <c r="B3" s="62" t="s">
        <v>3</v>
      </c>
      <c r="C3" s="63" t="s">
        <v>1</v>
      </c>
      <c r="D3" s="63" t="s">
        <v>92</v>
      </c>
      <c r="E3" s="63" t="s">
        <v>93</v>
      </c>
      <c r="F3" s="64" t="s">
        <v>94</v>
      </c>
      <c r="G3" s="64" t="s">
        <v>11</v>
      </c>
      <c r="H3" s="63" t="s">
        <v>185</v>
      </c>
      <c r="I3" s="63" t="s">
        <v>96</v>
      </c>
      <c r="J3" s="63" t="s">
        <v>97</v>
      </c>
    </row>
    <row r="4" spans="1:10" outlineLevel="1" x14ac:dyDescent="0.25">
      <c r="B4" s="65">
        <v>45202</v>
      </c>
      <c r="C4" s="66" t="s">
        <v>172</v>
      </c>
      <c r="D4" s="66" t="s">
        <v>14</v>
      </c>
      <c r="E4" s="66" t="s">
        <v>100</v>
      </c>
      <c r="F4" s="67">
        <v>3516720</v>
      </c>
      <c r="G4" s="67">
        <v>281338</v>
      </c>
      <c r="H4" s="67">
        <f>F4+G4</f>
        <v>3798058</v>
      </c>
      <c r="I4" s="66" t="s">
        <v>16</v>
      </c>
      <c r="J4" s="66" t="s">
        <v>18</v>
      </c>
    </row>
    <row r="5" spans="1:10" outlineLevel="1" x14ac:dyDescent="0.25">
      <c r="B5" s="65">
        <v>45204</v>
      </c>
      <c r="C5" s="66" t="s">
        <v>173</v>
      </c>
      <c r="D5" s="66" t="s">
        <v>14</v>
      </c>
      <c r="E5" s="66" t="s">
        <v>16</v>
      </c>
      <c r="F5" s="67">
        <v>3519042</v>
      </c>
      <c r="G5" s="67">
        <v>281523</v>
      </c>
      <c r="H5" s="67">
        <f t="shared" ref="H5:H16" si="0">F5+G5</f>
        <v>3800565</v>
      </c>
      <c r="I5" s="66" t="s">
        <v>16</v>
      </c>
      <c r="J5" s="66" t="s">
        <v>18</v>
      </c>
    </row>
    <row r="6" spans="1:10" outlineLevel="1" x14ac:dyDescent="0.25">
      <c r="B6" s="65">
        <v>45206</v>
      </c>
      <c r="C6" s="66" t="s">
        <v>174</v>
      </c>
      <c r="D6" s="66" t="s">
        <v>14</v>
      </c>
      <c r="E6" s="66" t="s">
        <v>100</v>
      </c>
      <c r="F6" s="67">
        <v>2118704</v>
      </c>
      <c r="G6" s="67">
        <v>169496</v>
      </c>
      <c r="H6" s="67">
        <f t="shared" si="0"/>
        <v>2288200</v>
      </c>
      <c r="I6" s="66" t="s">
        <v>16</v>
      </c>
      <c r="J6" s="66" t="s">
        <v>18</v>
      </c>
    </row>
    <row r="7" spans="1:10" outlineLevel="1" x14ac:dyDescent="0.25">
      <c r="B7" s="65">
        <v>45209</v>
      </c>
      <c r="C7" s="66" t="s">
        <v>175</v>
      </c>
      <c r="D7" s="66" t="s">
        <v>14</v>
      </c>
      <c r="E7" s="66" t="s">
        <v>16</v>
      </c>
      <c r="F7" s="67">
        <v>3594923</v>
      </c>
      <c r="G7" s="67">
        <v>287594</v>
      </c>
      <c r="H7" s="67">
        <f t="shared" si="0"/>
        <v>3882517</v>
      </c>
      <c r="I7" s="66" t="s">
        <v>16</v>
      </c>
      <c r="J7" s="66" t="s">
        <v>18</v>
      </c>
    </row>
    <row r="8" spans="1:10" outlineLevel="1" x14ac:dyDescent="0.25">
      <c r="B8" s="65">
        <v>45211</v>
      </c>
      <c r="C8" s="66" t="s">
        <v>176</v>
      </c>
      <c r="D8" s="66" t="s">
        <v>14</v>
      </c>
      <c r="E8" s="66" t="s">
        <v>100</v>
      </c>
      <c r="F8" s="67">
        <v>2832061</v>
      </c>
      <c r="G8" s="67">
        <v>226565</v>
      </c>
      <c r="H8" s="67">
        <f t="shared" si="0"/>
        <v>3058626</v>
      </c>
      <c r="I8" s="66" t="s">
        <v>16</v>
      </c>
      <c r="J8" s="66" t="s">
        <v>18</v>
      </c>
    </row>
    <row r="9" spans="1:10" outlineLevel="1" x14ac:dyDescent="0.25">
      <c r="B9" s="65">
        <v>45213</v>
      </c>
      <c r="C9" s="66" t="s">
        <v>177</v>
      </c>
      <c r="D9" s="66" t="s">
        <v>14</v>
      </c>
      <c r="E9" s="66" t="s">
        <v>100</v>
      </c>
      <c r="F9" s="67">
        <v>2600890</v>
      </c>
      <c r="G9" s="67">
        <v>208071</v>
      </c>
      <c r="H9" s="67">
        <f t="shared" si="0"/>
        <v>2808961</v>
      </c>
      <c r="I9" s="66" t="s">
        <v>16</v>
      </c>
      <c r="J9" s="66" t="s">
        <v>18</v>
      </c>
    </row>
    <row r="10" spans="1:10" outlineLevel="1" x14ac:dyDescent="0.25">
      <c r="B10" s="65">
        <v>45216</v>
      </c>
      <c r="C10" s="66" t="s">
        <v>178</v>
      </c>
      <c r="D10" s="66" t="s">
        <v>14</v>
      </c>
      <c r="E10" s="66" t="s">
        <v>100</v>
      </c>
      <c r="F10" s="67">
        <v>1620392</v>
      </c>
      <c r="G10" s="67">
        <v>129631</v>
      </c>
      <c r="H10" s="67">
        <f t="shared" si="0"/>
        <v>1750023</v>
      </c>
      <c r="I10" s="66" t="s">
        <v>16</v>
      </c>
      <c r="J10" s="66" t="s">
        <v>18</v>
      </c>
    </row>
    <row r="11" spans="1:10" outlineLevel="1" x14ac:dyDescent="0.25">
      <c r="B11" s="65">
        <v>45218</v>
      </c>
      <c r="C11" s="66" t="s">
        <v>179</v>
      </c>
      <c r="D11" s="66" t="s">
        <v>14</v>
      </c>
      <c r="E11" s="66" t="s">
        <v>100</v>
      </c>
      <c r="F11" s="67">
        <v>2763770</v>
      </c>
      <c r="G11" s="67">
        <v>221102</v>
      </c>
      <c r="H11" s="67">
        <f t="shared" si="0"/>
        <v>2984872</v>
      </c>
      <c r="I11" s="66" t="s">
        <v>16</v>
      </c>
      <c r="J11" s="66" t="s">
        <v>18</v>
      </c>
    </row>
    <row r="12" spans="1:10" outlineLevel="1" x14ac:dyDescent="0.25">
      <c r="B12" s="65">
        <v>45220</v>
      </c>
      <c r="C12" s="66" t="s">
        <v>180</v>
      </c>
      <c r="D12" s="66" t="s">
        <v>14</v>
      </c>
      <c r="E12" s="66" t="s">
        <v>100</v>
      </c>
      <c r="F12" s="67">
        <v>1937172</v>
      </c>
      <c r="G12" s="67">
        <v>154974</v>
      </c>
      <c r="H12" s="67">
        <f t="shared" si="0"/>
        <v>2092146</v>
      </c>
      <c r="I12" s="66" t="s">
        <v>16</v>
      </c>
      <c r="J12" s="66" t="s">
        <v>18</v>
      </c>
    </row>
    <row r="13" spans="1:10" outlineLevel="1" x14ac:dyDescent="0.25">
      <c r="B13" s="65">
        <v>45223</v>
      </c>
      <c r="C13" s="66" t="s">
        <v>181</v>
      </c>
      <c r="D13" s="66" t="s">
        <v>14</v>
      </c>
      <c r="E13" s="66" t="s">
        <v>100</v>
      </c>
      <c r="F13" s="67">
        <v>3755744</v>
      </c>
      <c r="G13" s="67">
        <v>300460</v>
      </c>
      <c r="H13" s="67">
        <f t="shared" si="0"/>
        <v>4056204</v>
      </c>
      <c r="I13" s="66" t="s">
        <v>16</v>
      </c>
      <c r="J13" s="66" t="s">
        <v>18</v>
      </c>
    </row>
    <row r="14" spans="1:10" outlineLevel="1" x14ac:dyDescent="0.25">
      <c r="B14" s="65">
        <v>45225</v>
      </c>
      <c r="C14" s="66" t="s">
        <v>182</v>
      </c>
      <c r="D14" s="66" t="s">
        <v>14</v>
      </c>
      <c r="E14" s="66" t="s">
        <v>16</v>
      </c>
      <c r="F14" s="67">
        <v>2812669</v>
      </c>
      <c r="G14" s="67">
        <v>225014</v>
      </c>
      <c r="H14" s="67">
        <f t="shared" si="0"/>
        <v>3037683</v>
      </c>
      <c r="I14" s="66" t="s">
        <v>16</v>
      </c>
      <c r="J14" s="66" t="s">
        <v>18</v>
      </c>
    </row>
    <row r="15" spans="1:10" outlineLevel="1" x14ac:dyDescent="0.25">
      <c r="B15" s="65">
        <v>45227</v>
      </c>
      <c r="C15" s="66" t="s">
        <v>183</v>
      </c>
      <c r="D15" s="66" t="s">
        <v>14</v>
      </c>
      <c r="E15" s="66" t="s">
        <v>100</v>
      </c>
      <c r="F15" s="67">
        <v>2348867</v>
      </c>
      <c r="G15" s="67">
        <v>187909</v>
      </c>
      <c r="H15" s="67">
        <f t="shared" si="0"/>
        <v>2536776</v>
      </c>
      <c r="I15" s="66" t="s">
        <v>16</v>
      </c>
      <c r="J15" s="66" t="s">
        <v>18</v>
      </c>
    </row>
    <row r="16" spans="1:10" outlineLevel="1" x14ac:dyDescent="0.25">
      <c r="B16" s="65">
        <v>45230</v>
      </c>
      <c r="C16" s="66" t="s">
        <v>184</v>
      </c>
      <c r="D16" s="66" t="s">
        <v>14</v>
      </c>
      <c r="E16" s="66" t="s">
        <v>16</v>
      </c>
      <c r="F16" s="67">
        <v>2880775</v>
      </c>
      <c r="G16" s="67">
        <v>230462</v>
      </c>
      <c r="H16" s="67">
        <f t="shared" si="0"/>
        <v>3111237</v>
      </c>
      <c r="I16" s="66" t="s">
        <v>16</v>
      </c>
      <c r="J16" s="66" t="s">
        <v>18</v>
      </c>
    </row>
    <row r="17" spans="2:8" x14ac:dyDescent="0.25">
      <c r="B17" s="69"/>
      <c r="F17" s="74">
        <f>SUM(F4:F16)</f>
        <v>36301729</v>
      </c>
      <c r="G17" s="74">
        <f t="shared" ref="G17:H17" si="1">SUM(G4:G16)</f>
        <v>2904139</v>
      </c>
      <c r="H17" s="74">
        <f t="shared" si="1"/>
        <v>39205868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B28" sqref="B28"/>
    </sheetView>
  </sheetViews>
  <sheetFormatPr defaultColWidth="9.140625" defaultRowHeight="15" outlineLevelRow="1" x14ac:dyDescent="0.25"/>
  <cols>
    <col min="1" max="1" width="1.42578125" style="60" customWidth="1"/>
    <col min="2" max="2" width="14.28515625" style="72" customWidth="1"/>
    <col min="3" max="4" width="11.42578125" style="60" customWidth="1"/>
    <col min="5" max="5" width="57.140625" style="60" customWidth="1"/>
    <col min="6" max="6" width="17.140625" style="73" customWidth="1"/>
    <col min="7" max="7" width="15.7109375" style="73" customWidth="1"/>
    <col min="8" max="8" width="11.42578125" style="60" customWidth="1"/>
    <col min="9" max="9" width="50" style="60" customWidth="1"/>
    <col min="10" max="10" width="21.42578125" style="60" customWidth="1"/>
    <col min="11" max="16384" width="9.140625" style="60"/>
  </cols>
  <sheetData>
    <row r="1" spans="1:10" ht="18.75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</row>
    <row r="2" spans="1:10" x14ac:dyDescent="0.25">
      <c r="A2" s="61" t="s">
        <v>129</v>
      </c>
      <c r="B2" s="61"/>
      <c r="C2" s="61"/>
      <c r="D2" s="61"/>
      <c r="E2" s="61"/>
      <c r="F2" s="61"/>
      <c r="G2" s="61"/>
      <c r="H2" s="61"/>
      <c r="I2" s="61"/>
    </row>
    <row r="3" spans="1:10" ht="24.75" customHeight="1" x14ac:dyDescent="0.25">
      <c r="B3" s="62" t="s">
        <v>3</v>
      </c>
      <c r="C3" s="63" t="s">
        <v>1</v>
      </c>
      <c r="D3" s="63" t="s">
        <v>92</v>
      </c>
      <c r="E3" s="63" t="s">
        <v>93</v>
      </c>
      <c r="F3" s="64" t="s">
        <v>94</v>
      </c>
      <c r="G3" s="64" t="s">
        <v>11</v>
      </c>
      <c r="H3" s="63" t="s">
        <v>185</v>
      </c>
      <c r="I3" s="63" t="s">
        <v>96</v>
      </c>
      <c r="J3" s="63" t="s">
        <v>97</v>
      </c>
    </row>
    <row r="4" spans="1:10" outlineLevel="1" x14ac:dyDescent="0.25">
      <c r="B4" s="65">
        <v>45174</v>
      </c>
      <c r="C4" s="66" t="s">
        <v>130</v>
      </c>
      <c r="D4" s="66" t="s">
        <v>14</v>
      </c>
      <c r="E4" s="66" t="s">
        <v>16</v>
      </c>
      <c r="F4" s="67">
        <v>2502517</v>
      </c>
      <c r="G4" s="67">
        <v>200201</v>
      </c>
      <c r="H4" s="67">
        <f>G4+F4</f>
        <v>2702718</v>
      </c>
      <c r="I4" s="66" t="s">
        <v>16</v>
      </c>
      <c r="J4" s="66" t="s">
        <v>18</v>
      </c>
    </row>
    <row r="5" spans="1:10" outlineLevel="1" x14ac:dyDescent="0.25">
      <c r="B5" s="65">
        <v>45176</v>
      </c>
      <c r="C5" s="66" t="s">
        <v>131</v>
      </c>
      <c r="D5" s="66" t="s">
        <v>14</v>
      </c>
      <c r="E5" s="66" t="s">
        <v>16</v>
      </c>
      <c r="F5" s="67">
        <v>2443584</v>
      </c>
      <c r="G5" s="67">
        <v>195487</v>
      </c>
      <c r="H5" s="67">
        <f t="shared" ref="H5:H14" si="0">G5+F5</f>
        <v>2639071</v>
      </c>
      <c r="I5" s="66" t="s">
        <v>16</v>
      </c>
      <c r="J5" s="66" t="s">
        <v>18</v>
      </c>
    </row>
    <row r="6" spans="1:10" outlineLevel="1" x14ac:dyDescent="0.25">
      <c r="B6" s="65">
        <v>45177</v>
      </c>
      <c r="C6" s="66" t="s">
        <v>132</v>
      </c>
      <c r="D6" s="66" t="s">
        <v>14</v>
      </c>
      <c r="E6" s="66" t="s">
        <v>16</v>
      </c>
      <c r="F6" s="67">
        <v>2389201</v>
      </c>
      <c r="G6" s="67">
        <v>191136</v>
      </c>
      <c r="H6" s="67">
        <f t="shared" si="0"/>
        <v>2580337</v>
      </c>
      <c r="I6" s="66" t="s">
        <v>16</v>
      </c>
      <c r="J6" s="66" t="s">
        <v>18</v>
      </c>
    </row>
    <row r="7" spans="1:10" outlineLevel="1" x14ac:dyDescent="0.25">
      <c r="B7" s="65">
        <v>45181</v>
      </c>
      <c r="C7" s="66" t="s">
        <v>133</v>
      </c>
      <c r="D7" s="66" t="s">
        <v>14</v>
      </c>
      <c r="E7" s="66" t="s">
        <v>100</v>
      </c>
      <c r="F7" s="67">
        <v>3264871</v>
      </c>
      <c r="G7" s="67">
        <v>261190</v>
      </c>
      <c r="H7" s="67">
        <f t="shared" si="0"/>
        <v>3526061</v>
      </c>
      <c r="I7" s="66" t="s">
        <v>16</v>
      </c>
      <c r="J7" s="66" t="s">
        <v>18</v>
      </c>
    </row>
    <row r="8" spans="1:10" outlineLevel="1" x14ac:dyDescent="0.25">
      <c r="B8" s="65">
        <v>45183</v>
      </c>
      <c r="C8" s="66" t="s">
        <v>134</v>
      </c>
      <c r="D8" s="66" t="s">
        <v>14</v>
      </c>
      <c r="E8" s="66" t="s">
        <v>100</v>
      </c>
      <c r="F8" s="67">
        <v>2753782</v>
      </c>
      <c r="G8" s="67">
        <v>220303</v>
      </c>
      <c r="H8" s="67">
        <f t="shared" si="0"/>
        <v>2974085</v>
      </c>
      <c r="I8" s="66" t="s">
        <v>16</v>
      </c>
      <c r="J8" s="66" t="s">
        <v>18</v>
      </c>
    </row>
    <row r="9" spans="1:10" outlineLevel="1" x14ac:dyDescent="0.25">
      <c r="B9" s="65">
        <v>45185</v>
      </c>
      <c r="C9" s="66" t="s">
        <v>135</v>
      </c>
      <c r="D9" s="66" t="s">
        <v>14</v>
      </c>
      <c r="E9" s="66" t="s">
        <v>100</v>
      </c>
      <c r="F9" s="67">
        <v>2387529</v>
      </c>
      <c r="G9" s="67">
        <v>191002</v>
      </c>
      <c r="H9" s="67">
        <f t="shared" si="0"/>
        <v>2578531</v>
      </c>
      <c r="I9" s="66" t="s">
        <v>16</v>
      </c>
      <c r="J9" s="66" t="s">
        <v>18</v>
      </c>
    </row>
    <row r="10" spans="1:10" outlineLevel="1" x14ac:dyDescent="0.25">
      <c r="B10" s="65">
        <v>45188</v>
      </c>
      <c r="C10" s="66" t="s">
        <v>136</v>
      </c>
      <c r="D10" s="66" t="s">
        <v>14</v>
      </c>
      <c r="E10" s="66" t="s">
        <v>100</v>
      </c>
      <c r="F10" s="67">
        <v>4164561</v>
      </c>
      <c r="G10" s="67">
        <v>333165</v>
      </c>
      <c r="H10" s="67">
        <f t="shared" si="0"/>
        <v>4497726</v>
      </c>
      <c r="I10" s="66" t="s">
        <v>16</v>
      </c>
      <c r="J10" s="66" t="s">
        <v>18</v>
      </c>
    </row>
    <row r="11" spans="1:10" outlineLevel="1" x14ac:dyDescent="0.25">
      <c r="B11" s="65">
        <v>45190</v>
      </c>
      <c r="C11" s="66" t="s">
        <v>137</v>
      </c>
      <c r="D11" s="66" t="s">
        <v>14</v>
      </c>
      <c r="E11" s="66" t="s">
        <v>100</v>
      </c>
      <c r="F11" s="67">
        <v>1956503</v>
      </c>
      <c r="G11" s="67">
        <v>156520</v>
      </c>
      <c r="H11" s="67">
        <f t="shared" si="0"/>
        <v>2113023</v>
      </c>
      <c r="I11" s="66" t="s">
        <v>16</v>
      </c>
      <c r="J11" s="66" t="s">
        <v>18</v>
      </c>
    </row>
    <row r="12" spans="1:10" outlineLevel="1" x14ac:dyDescent="0.25">
      <c r="B12" s="65">
        <v>45192</v>
      </c>
      <c r="C12" s="66" t="s">
        <v>138</v>
      </c>
      <c r="D12" s="66" t="s">
        <v>14</v>
      </c>
      <c r="E12" s="66" t="s">
        <v>100</v>
      </c>
      <c r="F12" s="67">
        <v>1782036</v>
      </c>
      <c r="G12" s="67">
        <v>142563</v>
      </c>
      <c r="H12" s="67">
        <f t="shared" si="0"/>
        <v>1924599</v>
      </c>
      <c r="I12" s="66" t="s">
        <v>16</v>
      </c>
      <c r="J12" s="66" t="s">
        <v>18</v>
      </c>
    </row>
    <row r="13" spans="1:10" outlineLevel="1" x14ac:dyDescent="0.25">
      <c r="B13" s="65">
        <v>45195</v>
      </c>
      <c r="C13" s="66" t="s">
        <v>139</v>
      </c>
      <c r="D13" s="66" t="s">
        <v>14</v>
      </c>
      <c r="E13" s="66" t="s">
        <v>100</v>
      </c>
      <c r="F13" s="67">
        <v>1721132</v>
      </c>
      <c r="G13" s="67">
        <v>137691</v>
      </c>
      <c r="H13" s="67">
        <f t="shared" si="0"/>
        <v>1858823</v>
      </c>
      <c r="I13" s="66" t="s">
        <v>16</v>
      </c>
      <c r="J13" s="66" t="s">
        <v>18</v>
      </c>
    </row>
    <row r="14" spans="1:10" outlineLevel="1" x14ac:dyDescent="0.25">
      <c r="B14" s="65">
        <v>45197</v>
      </c>
      <c r="C14" s="66" t="s">
        <v>140</v>
      </c>
      <c r="D14" s="66" t="s">
        <v>14</v>
      </c>
      <c r="E14" s="66" t="s">
        <v>100</v>
      </c>
      <c r="F14" s="67">
        <v>2387698</v>
      </c>
      <c r="G14" s="67">
        <v>191016</v>
      </c>
      <c r="H14" s="67">
        <f t="shared" si="0"/>
        <v>2578714</v>
      </c>
      <c r="I14" s="66" t="s">
        <v>16</v>
      </c>
      <c r="J14" s="66" t="s">
        <v>18</v>
      </c>
    </row>
    <row r="15" spans="1:10" outlineLevel="1" x14ac:dyDescent="0.25">
      <c r="B15" s="65">
        <v>45199</v>
      </c>
      <c r="C15" s="66" t="s">
        <v>141</v>
      </c>
      <c r="D15" s="66" t="s">
        <v>14</v>
      </c>
      <c r="E15" s="66" t="s">
        <v>100</v>
      </c>
      <c r="F15" s="67">
        <v>1774461</v>
      </c>
      <c r="G15" s="67">
        <v>141957</v>
      </c>
      <c r="H15" s="67">
        <f>G15+F15</f>
        <v>1916418</v>
      </c>
      <c r="I15" s="66" t="s">
        <v>16</v>
      </c>
      <c r="J15" s="66" t="s">
        <v>18</v>
      </c>
    </row>
    <row r="16" spans="1:10" x14ac:dyDescent="0.25">
      <c r="B16" s="69"/>
      <c r="F16" s="74">
        <f>SUM(F4:F15)</f>
        <v>29527875</v>
      </c>
      <c r="G16" s="74">
        <f t="shared" ref="G16:H16" si="1">SUM(G4:G15)</f>
        <v>2362231</v>
      </c>
      <c r="H16" s="74">
        <f t="shared" si="1"/>
        <v>31890106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zoomScaleNormal="100" workbookViewId="0">
      <selection activeCell="H19" sqref="H19"/>
    </sheetView>
  </sheetViews>
  <sheetFormatPr defaultColWidth="9.140625" defaultRowHeight="15" outlineLevelRow="1" x14ac:dyDescent="0.25"/>
  <cols>
    <col min="1" max="1" width="1.42578125" style="60" customWidth="1"/>
    <col min="2" max="2" width="14.28515625" style="72" customWidth="1"/>
    <col min="3" max="4" width="11.42578125" style="60" customWidth="1"/>
    <col min="5" max="5" width="57.140625" style="60" customWidth="1"/>
    <col min="6" max="6" width="17.140625" style="73" customWidth="1"/>
    <col min="7" max="7" width="15.7109375" style="73" customWidth="1"/>
    <col min="8" max="8" width="11.42578125" style="60" customWidth="1"/>
    <col min="9" max="9" width="50" style="60" customWidth="1"/>
    <col min="10" max="10" width="21.42578125" style="60" customWidth="1"/>
    <col min="11" max="16384" width="9.140625" style="60"/>
  </cols>
  <sheetData>
    <row r="1" spans="1:10" ht="18.75" x14ac:dyDescent="0.3">
      <c r="A1" s="59" t="s">
        <v>90</v>
      </c>
      <c r="B1" s="59"/>
      <c r="C1" s="59"/>
      <c r="D1" s="59"/>
      <c r="E1" s="59"/>
      <c r="F1" s="59"/>
      <c r="G1" s="59"/>
      <c r="H1" s="59"/>
      <c r="I1" s="59"/>
    </row>
    <row r="2" spans="1:10" x14ac:dyDescent="0.25">
      <c r="A2" s="61" t="s">
        <v>142</v>
      </c>
      <c r="B2" s="61"/>
      <c r="C2" s="61"/>
      <c r="D2" s="61"/>
      <c r="E2" s="61"/>
      <c r="F2" s="61"/>
      <c r="G2" s="61"/>
      <c r="H2" s="61"/>
      <c r="I2" s="61"/>
    </row>
    <row r="3" spans="1:10" ht="24.75" customHeight="1" x14ac:dyDescent="0.25">
      <c r="B3" s="62" t="s">
        <v>3</v>
      </c>
      <c r="C3" s="63" t="s">
        <v>1</v>
      </c>
      <c r="D3" s="63" t="s">
        <v>92</v>
      </c>
      <c r="E3" s="63" t="s">
        <v>93</v>
      </c>
      <c r="F3" s="64" t="s">
        <v>94</v>
      </c>
      <c r="G3" s="64" t="s">
        <v>11</v>
      </c>
      <c r="H3" s="63" t="s">
        <v>185</v>
      </c>
      <c r="I3" s="63" t="s">
        <v>96</v>
      </c>
      <c r="J3" s="63" t="s">
        <v>97</v>
      </c>
    </row>
    <row r="4" spans="1:10" outlineLevel="1" x14ac:dyDescent="0.25">
      <c r="B4" s="65">
        <v>45139</v>
      </c>
      <c r="C4" s="66" t="s">
        <v>143</v>
      </c>
      <c r="D4" s="66" t="s">
        <v>14</v>
      </c>
      <c r="E4" s="66" t="s">
        <v>144</v>
      </c>
      <c r="F4" s="67">
        <v>1786417</v>
      </c>
      <c r="G4" s="67">
        <v>142913</v>
      </c>
      <c r="H4" s="67">
        <f>F4+G4</f>
        <v>1929330</v>
      </c>
      <c r="I4" s="66" t="s">
        <v>16</v>
      </c>
      <c r="J4" s="66" t="s">
        <v>18</v>
      </c>
    </row>
    <row r="5" spans="1:10" outlineLevel="1" x14ac:dyDescent="0.25">
      <c r="B5" s="65">
        <v>45140</v>
      </c>
      <c r="C5" s="66" t="s">
        <v>145</v>
      </c>
      <c r="D5" s="66" t="s">
        <v>14</v>
      </c>
      <c r="E5" s="66" t="s">
        <v>146</v>
      </c>
      <c r="F5" s="67">
        <v>1581545</v>
      </c>
      <c r="G5" s="67">
        <v>126524</v>
      </c>
      <c r="H5" s="67">
        <f t="shared" ref="H5:H18" si="0">F5+G5</f>
        <v>1708069</v>
      </c>
      <c r="I5" s="66" t="s">
        <v>16</v>
      </c>
      <c r="J5" s="66" t="s">
        <v>18</v>
      </c>
    </row>
    <row r="6" spans="1:10" outlineLevel="1" x14ac:dyDescent="0.25">
      <c r="B6" s="65">
        <v>45143</v>
      </c>
      <c r="C6" s="66" t="s">
        <v>147</v>
      </c>
      <c r="D6" s="66" t="s">
        <v>14</v>
      </c>
      <c r="E6" s="66" t="s">
        <v>100</v>
      </c>
      <c r="F6" s="67">
        <v>8238361</v>
      </c>
      <c r="G6" s="67">
        <v>659069</v>
      </c>
      <c r="H6" s="67">
        <f t="shared" si="0"/>
        <v>8897430</v>
      </c>
      <c r="I6" s="66" t="s">
        <v>16</v>
      </c>
      <c r="J6" s="66" t="s">
        <v>18</v>
      </c>
    </row>
    <row r="7" spans="1:10" outlineLevel="1" x14ac:dyDescent="0.25">
      <c r="B7" s="65">
        <v>45146</v>
      </c>
      <c r="C7" s="66" t="s">
        <v>148</v>
      </c>
      <c r="D7" s="66" t="s">
        <v>14</v>
      </c>
      <c r="E7" s="66" t="s">
        <v>16</v>
      </c>
      <c r="F7" s="67">
        <v>6826431</v>
      </c>
      <c r="G7" s="67">
        <v>546114</v>
      </c>
      <c r="H7" s="67">
        <f t="shared" si="0"/>
        <v>7372545</v>
      </c>
      <c r="I7" s="66" t="s">
        <v>16</v>
      </c>
      <c r="J7" s="66" t="s">
        <v>18</v>
      </c>
    </row>
    <row r="8" spans="1:10" outlineLevel="1" x14ac:dyDescent="0.25">
      <c r="B8" s="65">
        <v>45146</v>
      </c>
      <c r="C8" s="66" t="s">
        <v>149</v>
      </c>
      <c r="D8" s="66" t="s">
        <v>14</v>
      </c>
      <c r="E8" s="66" t="s">
        <v>16</v>
      </c>
      <c r="F8" s="67">
        <v>227999</v>
      </c>
      <c r="G8" s="67">
        <v>18240</v>
      </c>
      <c r="H8" s="67">
        <f t="shared" si="0"/>
        <v>246239</v>
      </c>
      <c r="I8" s="66" t="s">
        <v>16</v>
      </c>
      <c r="J8" s="66" t="s">
        <v>18</v>
      </c>
    </row>
    <row r="9" spans="1:10" outlineLevel="1" x14ac:dyDescent="0.25">
      <c r="B9" s="65">
        <v>45148</v>
      </c>
      <c r="C9" s="66" t="s">
        <v>150</v>
      </c>
      <c r="D9" s="66" t="s">
        <v>14</v>
      </c>
      <c r="E9" s="66" t="s">
        <v>100</v>
      </c>
      <c r="F9" s="67">
        <v>3441206</v>
      </c>
      <c r="G9" s="67">
        <v>275296</v>
      </c>
      <c r="H9" s="67">
        <f t="shared" si="0"/>
        <v>3716502</v>
      </c>
      <c r="I9" s="66" t="s">
        <v>16</v>
      </c>
      <c r="J9" s="66" t="s">
        <v>18</v>
      </c>
    </row>
    <row r="10" spans="1:10" outlineLevel="1" x14ac:dyDescent="0.25">
      <c r="B10" s="65">
        <v>45150</v>
      </c>
      <c r="C10" s="66" t="s">
        <v>151</v>
      </c>
      <c r="D10" s="66" t="s">
        <v>14</v>
      </c>
      <c r="E10" s="66" t="s">
        <v>16</v>
      </c>
      <c r="F10" s="67">
        <v>2300984</v>
      </c>
      <c r="G10" s="67">
        <v>184079</v>
      </c>
      <c r="H10" s="67">
        <f t="shared" si="0"/>
        <v>2485063</v>
      </c>
      <c r="I10" s="66" t="s">
        <v>16</v>
      </c>
      <c r="J10" s="66" t="s">
        <v>18</v>
      </c>
    </row>
    <row r="11" spans="1:10" outlineLevel="1" x14ac:dyDescent="0.25">
      <c r="B11" s="65">
        <v>45153</v>
      </c>
      <c r="C11" s="66" t="s">
        <v>152</v>
      </c>
      <c r="D11" s="66" t="s">
        <v>14</v>
      </c>
      <c r="E11" s="66" t="s">
        <v>100</v>
      </c>
      <c r="F11" s="67">
        <v>2962793</v>
      </c>
      <c r="G11" s="67">
        <v>237023</v>
      </c>
      <c r="H11" s="67">
        <f t="shared" si="0"/>
        <v>3199816</v>
      </c>
      <c r="I11" s="66" t="s">
        <v>16</v>
      </c>
      <c r="J11" s="66" t="s">
        <v>18</v>
      </c>
    </row>
    <row r="12" spans="1:10" outlineLevel="1" x14ac:dyDescent="0.25">
      <c r="B12" s="65">
        <v>45155</v>
      </c>
      <c r="C12" s="66" t="s">
        <v>153</v>
      </c>
      <c r="D12" s="66" t="s">
        <v>14</v>
      </c>
      <c r="E12" s="66" t="s">
        <v>100</v>
      </c>
      <c r="F12" s="67">
        <v>1872552</v>
      </c>
      <c r="G12" s="67">
        <v>149804</v>
      </c>
      <c r="H12" s="67">
        <f t="shared" si="0"/>
        <v>2022356</v>
      </c>
      <c r="I12" s="66" t="s">
        <v>16</v>
      </c>
      <c r="J12" s="66" t="s">
        <v>18</v>
      </c>
    </row>
    <row r="13" spans="1:10" outlineLevel="1" x14ac:dyDescent="0.25">
      <c r="B13" s="65">
        <v>45157</v>
      </c>
      <c r="C13" s="66" t="s">
        <v>154</v>
      </c>
      <c r="D13" s="66" t="s">
        <v>14</v>
      </c>
      <c r="E13" s="66" t="s">
        <v>100</v>
      </c>
      <c r="F13" s="67">
        <v>2110603</v>
      </c>
      <c r="G13" s="67">
        <v>168848</v>
      </c>
      <c r="H13" s="67">
        <f t="shared" si="0"/>
        <v>2279451</v>
      </c>
      <c r="I13" s="66" t="s">
        <v>16</v>
      </c>
      <c r="J13" s="66" t="s">
        <v>18</v>
      </c>
    </row>
    <row r="14" spans="1:10" outlineLevel="1" x14ac:dyDescent="0.25">
      <c r="B14" s="65">
        <v>45160</v>
      </c>
      <c r="C14" s="66" t="s">
        <v>155</v>
      </c>
      <c r="D14" s="66" t="s">
        <v>14</v>
      </c>
      <c r="E14" s="66" t="s">
        <v>100</v>
      </c>
      <c r="F14" s="67">
        <v>2760458</v>
      </c>
      <c r="G14" s="67">
        <v>220837</v>
      </c>
      <c r="H14" s="67">
        <f t="shared" si="0"/>
        <v>2981295</v>
      </c>
      <c r="I14" s="66" t="s">
        <v>16</v>
      </c>
      <c r="J14" s="66" t="s">
        <v>18</v>
      </c>
    </row>
    <row r="15" spans="1:10" outlineLevel="1" x14ac:dyDescent="0.25">
      <c r="B15" s="65">
        <v>45162</v>
      </c>
      <c r="C15" s="66" t="s">
        <v>156</v>
      </c>
      <c r="D15" s="66" t="s">
        <v>14</v>
      </c>
      <c r="E15" s="66" t="s">
        <v>16</v>
      </c>
      <c r="F15" s="67">
        <v>2026914</v>
      </c>
      <c r="G15" s="67">
        <v>162153</v>
      </c>
      <c r="H15" s="67">
        <f t="shared" si="0"/>
        <v>2189067</v>
      </c>
      <c r="I15" s="66" t="s">
        <v>16</v>
      </c>
      <c r="J15" s="66" t="s">
        <v>18</v>
      </c>
    </row>
    <row r="16" spans="1:10" outlineLevel="1" x14ac:dyDescent="0.25">
      <c r="B16" s="65">
        <v>45164</v>
      </c>
      <c r="C16" s="66" t="s">
        <v>157</v>
      </c>
      <c r="D16" s="66" t="s">
        <v>14</v>
      </c>
      <c r="E16" s="66" t="s">
        <v>100</v>
      </c>
      <c r="F16" s="67">
        <v>3041010</v>
      </c>
      <c r="G16" s="67">
        <v>243281</v>
      </c>
      <c r="H16" s="67">
        <f t="shared" si="0"/>
        <v>3284291</v>
      </c>
      <c r="I16" s="66" t="s">
        <v>16</v>
      </c>
      <c r="J16" s="66" t="s">
        <v>18</v>
      </c>
    </row>
    <row r="17" spans="2:10" outlineLevel="1" x14ac:dyDescent="0.25">
      <c r="B17" s="65">
        <v>45167</v>
      </c>
      <c r="C17" s="66" t="s">
        <v>158</v>
      </c>
      <c r="D17" s="66" t="s">
        <v>14</v>
      </c>
      <c r="E17" s="66" t="s">
        <v>100</v>
      </c>
      <c r="F17" s="67">
        <v>2937588</v>
      </c>
      <c r="G17" s="67">
        <v>235007</v>
      </c>
      <c r="H17" s="67">
        <f t="shared" si="0"/>
        <v>3172595</v>
      </c>
      <c r="I17" s="66" t="s">
        <v>16</v>
      </c>
      <c r="J17" s="66" t="s">
        <v>18</v>
      </c>
    </row>
    <row r="18" spans="2:10" outlineLevel="1" x14ac:dyDescent="0.25">
      <c r="B18" s="65">
        <v>45169</v>
      </c>
      <c r="C18" s="66" t="s">
        <v>159</v>
      </c>
      <c r="D18" s="66" t="s">
        <v>14</v>
      </c>
      <c r="E18" s="66" t="s">
        <v>100</v>
      </c>
      <c r="F18" s="67">
        <v>4358389</v>
      </c>
      <c r="G18" s="67">
        <v>348671</v>
      </c>
      <c r="H18" s="67">
        <f t="shared" si="0"/>
        <v>4707060</v>
      </c>
      <c r="I18" s="66" t="s">
        <v>16</v>
      </c>
      <c r="J18" s="66" t="s">
        <v>18</v>
      </c>
    </row>
    <row r="19" spans="2:10" x14ac:dyDescent="0.25">
      <c r="B19" s="69"/>
      <c r="F19" s="74">
        <f>SUM(F4:F18)</f>
        <v>46473250</v>
      </c>
      <c r="G19" s="74">
        <f t="shared" ref="G19:H19" si="1">SUM(G4:G18)</f>
        <v>3717859</v>
      </c>
      <c r="H19" s="74">
        <f t="shared" si="1"/>
        <v>50191109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4" workbookViewId="0">
      <selection activeCell="K18" sqref="K18"/>
    </sheetView>
  </sheetViews>
  <sheetFormatPr defaultRowHeight="15" x14ac:dyDescent="0.25"/>
  <cols>
    <col min="1" max="1" width="5.140625" customWidth="1"/>
    <col min="2" max="2" width="14" customWidth="1"/>
    <col min="3" max="3" width="13.85546875" customWidth="1"/>
    <col min="7" max="7" width="43" customWidth="1"/>
    <col min="8" max="9" width="16.140625" customWidth="1"/>
    <col min="10" max="10" width="14" customWidth="1"/>
    <col min="11" max="11" width="13.28515625" customWidth="1"/>
  </cols>
  <sheetData>
    <row r="1" spans="1:11" ht="18.75" x14ac:dyDescent="0.3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58" t="s">
        <v>91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x14ac:dyDescent="0.25">
      <c r="B3" s="37" t="s">
        <v>3</v>
      </c>
      <c r="C3" s="38" t="s">
        <v>1</v>
      </c>
      <c r="D3" s="38" t="s">
        <v>92</v>
      </c>
      <c r="E3" s="38" t="s">
        <v>96</v>
      </c>
      <c r="F3" s="38" t="s">
        <v>97</v>
      </c>
      <c r="G3" s="38" t="s">
        <v>93</v>
      </c>
      <c r="H3" s="39" t="s">
        <v>94</v>
      </c>
      <c r="I3" s="38" t="s">
        <v>95</v>
      </c>
      <c r="J3" s="39" t="s">
        <v>11</v>
      </c>
      <c r="K3" s="47" t="s">
        <v>115</v>
      </c>
    </row>
    <row r="4" spans="1:11" x14ac:dyDescent="0.25">
      <c r="A4" s="40" t="s">
        <v>98</v>
      </c>
      <c r="B4" s="41"/>
      <c r="H4" s="42">
        <v>31301549</v>
      </c>
      <c r="J4" s="42">
        <v>2504123</v>
      </c>
    </row>
    <row r="5" spans="1:11" x14ac:dyDescent="0.25">
      <c r="B5" s="43">
        <v>45108</v>
      </c>
      <c r="C5" s="44" t="s">
        <v>99</v>
      </c>
      <c r="D5" s="44" t="s">
        <v>14</v>
      </c>
      <c r="E5" s="44" t="s">
        <v>16</v>
      </c>
      <c r="F5" s="44" t="s">
        <v>18</v>
      </c>
      <c r="G5" s="44" t="s">
        <v>100</v>
      </c>
      <c r="H5" s="45">
        <v>2573999</v>
      </c>
      <c r="I5" s="46" t="s">
        <v>101</v>
      </c>
      <c r="J5" s="45">
        <v>205920</v>
      </c>
      <c r="K5" s="48">
        <f>+J5+H5</f>
        <v>2779919</v>
      </c>
    </row>
    <row r="6" spans="1:11" x14ac:dyDescent="0.25">
      <c r="B6" s="43">
        <v>45110</v>
      </c>
      <c r="C6" s="44" t="s">
        <v>102</v>
      </c>
      <c r="D6" s="44" t="s">
        <v>14</v>
      </c>
      <c r="E6" s="44" t="s">
        <v>16</v>
      </c>
      <c r="F6" s="44" t="s">
        <v>18</v>
      </c>
      <c r="G6" s="44" t="s">
        <v>100</v>
      </c>
      <c r="H6" s="45">
        <v>2186590</v>
      </c>
      <c r="I6" s="46" t="s">
        <v>101</v>
      </c>
      <c r="J6" s="45">
        <v>174927</v>
      </c>
      <c r="K6" s="48">
        <f t="shared" ref="K6:K17" si="0">+J6+H6</f>
        <v>2361517</v>
      </c>
    </row>
    <row r="7" spans="1:11" x14ac:dyDescent="0.25">
      <c r="B7" s="43">
        <v>45113</v>
      </c>
      <c r="C7" s="44" t="s">
        <v>103</v>
      </c>
      <c r="D7" s="44" t="s">
        <v>14</v>
      </c>
      <c r="E7" s="44" t="s">
        <v>16</v>
      </c>
      <c r="F7" s="44" t="s">
        <v>18</v>
      </c>
      <c r="G7" s="44" t="s">
        <v>100</v>
      </c>
      <c r="H7" s="45">
        <v>1480062</v>
      </c>
      <c r="I7" s="46" t="s">
        <v>101</v>
      </c>
      <c r="J7" s="45">
        <v>118405</v>
      </c>
      <c r="K7" s="48">
        <f t="shared" si="0"/>
        <v>1598467</v>
      </c>
    </row>
    <row r="8" spans="1:11" x14ac:dyDescent="0.25">
      <c r="B8" s="43">
        <v>45114</v>
      </c>
      <c r="C8" s="44" t="s">
        <v>104</v>
      </c>
      <c r="D8" s="44" t="s">
        <v>14</v>
      </c>
      <c r="E8" s="44" t="s">
        <v>16</v>
      </c>
      <c r="F8" s="44" t="s">
        <v>18</v>
      </c>
      <c r="G8" s="44" t="s">
        <v>16</v>
      </c>
      <c r="H8" s="45">
        <v>2645481</v>
      </c>
      <c r="I8" s="46" t="s">
        <v>101</v>
      </c>
      <c r="J8" s="45">
        <v>211638</v>
      </c>
      <c r="K8" s="48">
        <f t="shared" si="0"/>
        <v>2857119</v>
      </c>
    </row>
    <row r="9" spans="1:11" x14ac:dyDescent="0.25">
      <c r="B9" s="43">
        <v>45117</v>
      </c>
      <c r="C9" s="44" t="s">
        <v>105</v>
      </c>
      <c r="D9" s="44" t="s">
        <v>14</v>
      </c>
      <c r="E9" s="44" t="s">
        <v>16</v>
      </c>
      <c r="F9" s="44" t="s">
        <v>18</v>
      </c>
      <c r="G9" s="44" t="s">
        <v>100</v>
      </c>
      <c r="H9" s="45">
        <v>3839617</v>
      </c>
      <c r="I9" s="46" t="s">
        <v>101</v>
      </c>
      <c r="J9" s="45">
        <v>307169</v>
      </c>
      <c r="K9" s="48">
        <f t="shared" si="0"/>
        <v>4146786</v>
      </c>
    </row>
    <row r="10" spans="1:11" x14ac:dyDescent="0.25">
      <c r="B10" s="43">
        <v>45119</v>
      </c>
      <c r="C10" s="44" t="s">
        <v>106</v>
      </c>
      <c r="D10" s="44" t="s">
        <v>14</v>
      </c>
      <c r="E10" s="44" t="s">
        <v>16</v>
      </c>
      <c r="F10" s="44" t="s">
        <v>18</v>
      </c>
      <c r="G10" s="44" t="s">
        <v>107</v>
      </c>
      <c r="H10" s="45">
        <v>1594308</v>
      </c>
      <c r="I10" s="46" t="s">
        <v>101</v>
      </c>
      <c r="J10" s="45">
        <v>127545</v>
      </c>
      <c r="K10" s="48">
        <f t="shared" si="0"/>
        <v>1721853</v>
      </c>
    </row>
    <row r="11" spans="1:11" x14ac:dyDescent="0.25">
      <c r="B11" s="43">
        <v>45121</v>
      </c>
      <c r="C11" s="44" t="s">
        <v>108</v>
      </c>
      <c r="D11" s="44" t="s">
        <v>14</v>
      </c>
      <c r="E11" s="44" t="s">
        <v>16</v>
      </c>
      <c r="F11" s="44" t="s">
        <v>18</v>
      </c>
      <c r="G11" s="44" t="s">
        <v>100</v>
      </c>
      <c r="H11" s="45">
        <v>3461780</v>
      </c>
      <c r="I11" s="46" t="s">
        <v>101</v>
      </c>
      <c r="J11" s="45">
        <v>276942</v>
      </c>
      <c r="K11" s="48">
        <f t="shared" si="0"/>
        <v>3738722</v>
      </c>
    </row>
    <row r="12" spans="1:11" x14ac:dyDescent="0.25">
      <c r="B12" s="43">
        <v>45124</v>
      </c>
      <c r="C12" s="44" t="s">
        <v>109</v>
      </c>
      <c r="D12" s="44" t="s">
        <v>14</v>
      </c>
      <c r="E12" s="44" t="s">
        <v>16</v>
      </c>
      <c r="F12" s="44" t="s">
        <v>18</v>
      </c>
      <c r="G12" s="44" t="s">
        <v>100</v>
      </c>
      <c r="H12" s="45">
        <v>1854708</v>
      </c>
      <c r="I12" s="46" t="s">
        <v>101</v>
      </c>
      <c r="J12" s="45">
        <v>148377</v>
      </c>
      <c r="K12" s="48">
        <f t="shared" si="0"/>
        <v>2003085</v>
      </c>
    </row>
    <row r="13" spans="1:11" x14ac:dyDescent="0.25">
      <c r="B13" s="43">
        <v>45127</v>
      </c>
      <c r="C13" s="44" t="s">
        <v>110</v>
      </c>
      <c r="D13" s="44" t="s">
        <v>14</v>
      </c>
      <c r="E13" s="44" t="s">
        <v>16</v>
      </c>
      <c r="F13" s="44" t="s">
        <v>18</v>
      </c>
      <c r="G13" s="44" t="s">
        <v>100</v>
      </c>
      <c r="H13" s="45">
        <v>2339126</v>
      </c>
      <c r="I13" s="46" t="s">
        <v>101</v>
      </c>
      <c r="J13" s="45">
        <v>187130</v>
      </c>
      <c r="K13" s="48">
        <f t="shared" si="0"/>
        <v>2526256</v>
      </c>
    </row>
    <row r="14" spans="1:11" x14ac:dyDescent="0.25">
      <c r="B14" s="43">
        <v>45129</v>
      </c>
      <c r="C14" s="44" t="s">
        <v>111</v>
      </c>
      <c r="D14" s="44" t="s">
        <v>14</v>
      </c>
      <c r="E14" s="44" t="s">
        <v>16</v>
      </c>
      <c r="F14" s="44" t="s">
        <v>18</v>
      </c>
      <c r="G14" s="44" t="s">
        <v>16</v>
      </c>
      <c r="H14" s="45">
        <v>1702172</v>
      </c>
      <c r="I14" s="46" t="s">
        <v>101</v>
      </c>
      <c r="J14" s="45">
        <v>136174</v>
      </c>
      <c r="K14" s="48">
        <f t="shared" si="0"/>
        <v>1838346</v>
      </c>
    </row>
    <row r="15" spans="1:11" x14ac:dyDescent="0.25">
      <c r="B15" s="43">
        <v>45131</v>
      </c>
      <c r="C15" s="44" t="s">
        <v>112</v>
      </c>
      <c r="D15" s="44" t="s">
        <v>14</v>
      </c>
      <c r="E15" s="44" t="s">
        <v>16</v>
      </c>
      <c r="F15" s="44" t="s">
        <v>18</v>
      </c>
      <c r="G15" s="44" t="s">
        <v>16</v>
      </c>
      <c r="H15" s="45">
        <v>3058417</v>
      </c>
      <c r="I15" s="46" t="s">
        <v>101</v>
      </c>
      <c r="J15" s="45">
        <v>244673</v>
      </c>
      <c r="K15" s="48">
        <f t="shared" si="0"/>
        <v>3303090</v>
      </c>
    </row>
    <row r="16" spans="1:11" x14ac:dyDescent="0.25">
      <c r="B16" s="43">
        <v>45133</v>
      </c>
      <c r="C16" s="44" t="s">
        <v>113</v>
      </c>
      <c r="D16" s="44" t="s">
        <v>14</v>
      </c>
      <c r="E16" s="44" t="s">
        <v>16</v>
      </c>
      <c r="F16" s="44" t="s">
        <v>18</v>
      </c>
      <c r="G16" s="44" t="s">
        <v>16</v>
      </c>
      <c r="H16" s="45">
        <v>2716962</v>
      </c>
      <c r="I16" s="46" t="s">
        <v>101</v>
      </c>
      <c r="J16" s="45">
        <v>217357</v>
      </c>
      <c r="K16" s="48">
        <f t="shared" si="0"/>
        <v>2934319</v>
      </c>
    </row>
    <row r="17" spans="2:11" x14ac:dyDescent="0.25">
      <c r="B17" s="43">
        <v>45136</v>
      </c>
      <c r="C17" s="44" t="s">
        <v>114</v>
      </c>
      <c r="D17" s="44" t="s">
        <v>14</v>
      </c>
      <c r="E17" s="44" t="s">
        <v>16</v>
      </c>
      <c r="F17" s="44" t="s">
        <v>18</v>
      </c>
      <c r="G17" s="44" t="s">
        <v>100</v>
      </c>
      <c r="H17" s="45">
        <v>1848327</v>
      </c>
      <c r="I17" s="46" t="s">
        <v>101</v>
      </c>
      <c r="J17" s="45">
        <v>147866</v>
      </c>
      <c r="K17" s="48">
        <f t="shared" si="0"/>
        <v>1996193</v>
      </c>
    </row>
    <row r="18" spans="2:11" x14ac:dyDescent="0.25">
      <c r="K18" s="48">
        <f>+SUM(K5:K17)</f>
        <v>33805672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18" sqref="M18"/>
    </sheetView>
  </sheetViews>
  <sheetFormatPr defaultRowHeight="15" x14ac:dyDescent="0.25"/>
  <cols>
    <col min="4" max="4" width="14.140625" customWidth="1"/>
    <col min="5" max="5" width="16.7109375" customWidth="1"/>
    <col min="7" max="7" width="11.85546875" customWidth="1"/>
    <col min="8" max="8" width="14.5703125" customWidth="1"/>
    <col min="9" max="13" width="13.7109375" customWidth="1"/>
    <col min="14" max="14" width="17.85546875" customWidth="1"/>
  </cols>
  <sheetData>
    <row r="1" spans="1:14" ht="20.25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25" x14ac:dyDescent="0.25">
      <c r="A3" s="1"/>
      <c r="B3" s="1"/>
      <c r="C3" s="1"/>
      <c r="D3" s="1"/>
      <c r="E3" s="33"/>
      <c r="F3" s="33"/>
      <c r="G3" s="33"/>
      <c r="H3" s="33"/>
      <c r="I3" s="1"/>
      <c r="J3" s="1"/>
      <c r="K3" s="1"/>
      <c r="L3" s="1"/>
      <c r="M3" s="1"/>
      <c r="N3" s="1"/>
    </row>
    <row r="4" spans="1:14" ht="25.5" x14ac:dyDescent="0.25">
      <c r="A4" s="2" t="s">
        <v>58</v>
      </c>
      <c r="B4" s="2" t="s">
        <v>1</v>
      </c>
      <c r="C4" s="2" t="s">
        <v>2</v>
      </c>
      <c r="D4" s="2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59</v>
      </c>
    </row>
    <row r="5" spans="1:14" x14ac:dyDescent="0.25">
      <c r="A5" s="3">
        <v>17</v>
      </c>
      <c r="B5" s="4" t="s">
        <v>60</v>
      </c>
      <c r="C5" s="4" t="s">
        <v>14</v>
      </c>
      <c r="D5" s="5" t="s">
        <v>61</v>
      </c>
      <c r="E5" s="35" t="s">
        <v>16</v>
      </c>
      <c r="F5" s="35" t="s">
        <v>17</v>
      </c>
      <c r="G5" s="35" t="s">
        <v>18</v>
      </c>
      <c r="H5" s="35" t="s">
        <v>19</v>
      </c>
      <c r="I5" s="6">
        <v>1762344</v>
      </c>
      <c r="J5" s="6">
        <v>123364</v>
      </c>
      <c r="K5" s="6">
        <v>1638980</v>
      </c>
      <c r="L5" s="6">
        <v>163898</v>
      </c>
      <c r="M5" s="6">
        <v>1802878</v>
      </c>
      <c r="N5" s="4" t="s">
        <v>62</v>
      </c>
    </row>
    <row r="6" spans="1:14" x14ac:dyDescent="0.25">
      <c r="A6" s="3">
        <v>301</v>
      </c>
      <c r="B6" s="4" t="s">
        <v>63</v>
      </c>
      <c r="C6" s="4" t="s">
        <v>14</v>
      </c>
      <c r="D6" s="5" t="s">
        <v>64</v>
      </c>
      <c r="E6" s="35" t="s">
        <v>16</v>
      </c>
      <c r="F6" s="35" t="s">
        <v>17</v>
      </c>
      <c r="G6" s="35" t="s">
        <v>18</v>
      </c>
      <c r="H6" s="35" t="s">
        <v>19</v>
      </c>
      <c r="I6" s="6">
        <v>2610586</v>
      </c>
      <c r="J6" s="6">
        <v>182741</v>
      </c>
      <c r="K6" s="6">
        <v>2427845</v>
      </c>
      <c r="L6" s="6">
        <v>242785</v>
      </c>
      <c r="M6" s="6">
        <v>2670630</v>
      </c>
      <c r="N6" s="4" t="s">
        <v>62</v>
      </c>
    </row>
    <row r="7" spans="1:14" x14ac:dyDescent="0.25">
      <c r="A7" s="3">
        <v>461</v>
      </c>
      <c r="B7" s="4" t="s">
        <v>65</v>
      </c>
      <c r="C7" s="4" t="s">
        <v>14</v>
      </c>
      <c r="D7" s="5" t="s">
        <v>66</v>
      </c>
      <c r="E7" s="35" t="s">
        <v>16</v>
      </c>
      <c r="F7" s="35" t="s">
        <v>17</v>
      </c>
      <c r="G7" s="35" t="s">
        <v>18</v>
      </c>
      <c r="H7" s="35" t="s">
        <v>19</v>
      </c>
      <c r="I7" s="6">
        <v>3334603</v>
      </c>
      <c r="J7" s="6">
        <v>233422</v>
      </c>
      <c r="K7" s="6">
        <v>3101181</v>
      </c>
      <c r="L7" s="6">
        <v>310118</v>
      </c>
      <c r="M7" s="6">
        <v>3411299</v>
      </c>
      <c r="N7" s="4" t="s">
        <v>62</v>
      </c>
    </row>
    <row r="8" spans="1:14" x14ac:dyDescent="0.25">
      <c r="A8" s="3">
        <v>667</v>
      </c>
      <c r="B8" s="4" t="s">
        <v>67</v>
      </c>
      <c r="C8" s="4" t="s">
        <v>14</v>
      </c>
      <c r="D8" s="5" t="s">
        <v>68</v>
      </c>
      <c r="E8" s="35" t="s">
        <v>16</v>
      </c>
      <c r="F8" s="35" t="s">
        <v>17</v>
      </c>
      <c r="G8" s="35" t="s">
        <v>18</v>
      </c>
      <c r="H8" s="35" t="s">
        <v>19</v>
      </c>
      <c r="I8" s="6">
        <v>3001758</v>
      </c>
      <c r="J8" s="6">
        <v>210123</v>
      </c>
      <c r="K8" s="6">
        <v>2791635</v>
      </c>
      <c r="L8" s="6">
        <v>279164</v>
      </c>
      <c r="M8" s="6">
        <v>3070799</v>
      </c>
      <c r="N8" s="4" t="s">
        <v>62</v>
      </c>
    </row>
    <row r="9" spans="1:14" x14ac:dyDescent="0.25">
      <c r="A9" s="3">
        <v>1758</v>
      </c>
      <c r="B9" s="4" t="s">
        <v>69</v>
      </c>
      <c r="C9" s="4" t="s">
        <v>14</v>
      </c>
      <c r="D9" s="5" t="s">
        <v>70</v>
      </c>
      <c r="E9" s="35" t="s">
        <v>16</v>
      </c>
      <c r="F9" s="35" t="s">
        <v>17</v>
      </c>
      <c r="G9" s="35" t="s">
        <v>18</v>
      </c>
      <c r="H9" s="35" t="s">
        <v>19</v>
      </c>
      <c r="I9" s="6">
        <v>2721758</v>
      </c>
      <c r="J9" s="6">
        <v>190523</v>
      </c>
      <c r="K9" s="6">
        <v>2531235</v>
      </c>
      <c r="L9" s="6">
        <v>253124</v>
      </c>
      <c r="M9" s="6">
        <v>2784359</v>
      </c>
      <c r="N9" s="4" t="s">
        <v>62</v>
      </c>
    </row>
    <row r="10" spans="1:14" x14ac:dyDescent="0.25">
      <c r="A10" s="3">
        <v>1982</v>
      </c>
      <c r="B10" s="4" t="s">
        <v>71</v>
      </c>
      <c r="C10" s="4" t="s">
        <v>14</v>
      </c>
      <c r="D10" s="5" t="s">
        <v>72</v>
      </c>
      <c r="E10" s="35" t="s">
        <v>16</v>
      </c>
      <c r="F10" s="35" t="s">
        <v>17</v>
      </c>
      <c r="G10" s="35" t="s">
        <v>18</v>
      </c>
      <c r="H10" s="35" t="s">
        <v>19</v>
      </c>
      <c r="I10" s="6">
        <v>4044896</v>
      </c>
      <c r="J10" s="6">
        <v>283143</v>
      </c>
      <c r="K10" s="6">
        <v>3761753</v>
      </c>
      <c r="L10" s="6">
        <v>376175</v>
      </c>
      <c r="M10" s="6">
        <v>4137928</v>
      </c>
      <c r="N10" s="4" t="s">
        <v>62</v>
      </c>
    </row>
    <row r="11" spans="1:14" x14ac:dyDescent="0.25">
      <c r="A11" s="3">
        <v>2129</v>
      </c>
      <c r="B11" s="4" t="s">
        <v>73</v>
      </c>
      <c r="C11" s="4" t="s">
        <v>14</v>
      </c>
      <c r="D11" s="5" t="s">
        <v>74</v>
      </c>
      <c r="E11" s="35" t="s">
        <v>16</v>
      </c>
      <c r="F11" s="35" t="s">
        <v>17</v>
      </c>
      <c r="G11" s="35" t="s">
        <v>18</v>
      </c>
      <c r="H11" s="35" t="s">
        <v>19</v>
      </c>
      <c r="I11" s="6">
        <v>2508327</v>
      </c>
      <c r="J11" s="6">
        <v>175583</v>
      </c>
      <c r="K11" s="6">
        <v>2332744</v>
      </c>
      <c r="L11" s="6">
        <v>233274</v>
      </c>
      <c r="M11" s="6">
        <v>2566018</v>
      </c>
      <c r="N11" s="4" t="s">
        <v>62</v>
      </c>
    </row>
    <row r="12" spans="1:14" x14ac:dyDescent="0.25">
      <c r="A12" s="3">
        <v>3400</v>
      </c>
      <c r="B12" s="4" t="s">
        <v>75</v>
      </c>
      <c r="C12" s="4" t="s">
        <v>14</v>
      </c>
      <c r="D12" s="5" t="s">
        <v>76</v>
      </c>
      <c r="E12" s="35" t="s">
        <v>16</v>
      </c>
      <c r="F12" s="35" t="s">
        <v>17</v>
      </c>
      <c r="G12" s="35" t="s">
        <v>18</v>
      </c>
      <c r="H12" s="35" t="s">
        <v>19</v>
      </c>
      <c r="I12" s="6">
        <v>2211172</v>
      </c>
      <c r="J12" s="6">
        <v>154782</v>
      </c>
      <c r="K12" s="6">
        <v>2056390</v>
      </c>
      <c r="L12" s="6">
        <v>205639</v>
      </c>
      <c r="M12" s="6">
        <v>2262029</v>
      </c>
      <c r="N12" s="4" t="s">
        <v>62</v>
      </c>
    </row>
    <row r="13" spans="1:14" x14ac:dyDescent="0.25">
      <c r="A13" s="3">
        <v>3594</v>
      </c>
      <c r="B13" s="4" t="s">
        <v>77</v>
      </c>
      <c r="C13" s="4" t="s">
        <v>14</v>
      </c>
      <c r="D13" s="5" t="s">
        <v>78</v>
      </c>
      <c r="E13" s="35" t="s">
        <v>16</v>
      </c>
      <c r="F13" s="35" t="s">
        <v>17</v>
      </c>
      <c r="G13" s="35" t="s">
        <v>18</v>
      </c>
      <c r="H13" s="35" t="s">
        <v>19</v>
      </c>
      <c r="I13" s="6">
        <v>2928327</v>
      </c>
      <c r="J13" s="6">
        <v>204983</v>
      </c>
      <c r="K13" s="6">
        <v>2723344</v>
      </c>
      <c r="L13" s="6">
        <v>272334</v>
      </c>
      <c r="M13" s="6">
        <v>2995678</v>
      </c>
      <c r="N13" s="4" t="s">
        <v>62</v>
      </c>
    </row>
    <row r="14" spans="1:14" x14ac:dyDescent="0.25">
      <c r="A14" s="3">
        <v>3743</v>
      </c>
      <c r="B14" s="4" t="s">
        <v>79</v>
      </c>
      <c r="C14" s="4" t="s">
        <v>14</v>
      </c>
      <c r="D14" s="5" t="s">
        <v>80</v>
      </c>
      <c r="E14" s="35" t="s">
        <v>16</v>
      </c>
      <c r="F14" s="35" t="s">
        <v>17</v>
      </c>
      <c r="G14" s="35" t="s">
        <v>18</v>
      </c>
      <c r="H14" s="35" t="s">
        <v>19</v>
      </c>
      <c r="I14" s="6">
        <v>3194603</v>
      </c>
      <c r="J14" s="6">
        <v>223622</v>
      </c>
      <c r="K14" s="6">
        <v>2970981</v>
      </c>
      <c r="L14" s="6">
        <v>297098</v>
      </c>
      <c r="M14" s="6">
        <v>3268079</v>
      </c>
      <c r="N14" s="4" t="s">
        <v>62</v>
      </c>
    </row>
    <row r="15" spans="1:14" x14ac:dyDescent="0.25">
      <c r="A15" s="3">
        <v>4903</v>
      </c>
      <c r="B15" s="4" t="s">
        <v>81</v>
      </c>
      <c r="C15" s="4" t="s">
        <v>14</v>
      </c>
      <c r="D15" s="5" t="s">
        <v>82</v>
      </c>
      <c r="E15" s="35" t="s">
        <v>16</v>
      </c>
      <c r="F15" s="35" t="s">
        <v>17</v>
      </c>
      <c r="G15" s="35" t="s">
        <v>18</v>
      </c>
      <c r="H15" s="35" t="s">
        <v>19</v>
      </c>
      <c r="I15" s="6">
        <v>2351172</v>
      </c>
      <c r="J15" s="6">
        <v>164582</v>
      </c>
      <c r="K15" s="6">
        <v>2186590</v>
      </c>
      <c r="L15" s="6">
        <v>218659</v>
      </c>
      <c r="M15" s="6">
        <v>2405249</v>
      </c>
      <c r="N15" s="4" t="s">
        <v>62</v>
      </c>
    </row>
    <row r="16" spans="1:14" x14ac:dyDescent="0.25">
      <c r="A16" s="3">
        <v>5051</v>
      </c>
      <c r="B16" s="4" t="s">
        <v>83</v>
      </c>
      <c r="C16" s="4" t="s">
        <v>14</v>
      </c>
      <c r="D16" s="5" t="s">
        <v>84</v>
      </c>
      <c r="E16" s="35" t="s">
        <v>16</v>
      </c>
      <c r="F16" s="35" t="s">
        <v>17</v>
      </c>
      <c r="G16" s="35" t="s">
        <v>18</v>
      </c>
      <c r="H16" s="35" t="s">
        <v>19</v>
      </c>
      <c r="I16" s="6">
        <v>3841758</v>
      </c>
      <c r="J16" s="6">
        <v>268923</v>
      </c>
      <c r="K16" s="6">
        <v>3572835</v>
      </c>
      <c r="L16" s="6">
        <v>357284</v>
      </c>
      <c r="M16" s="6">
        <v>3930119</v>
      </c>
      <c r="N16" s="4" t="s">
        <v>62</v>
      </c>
    </row>
    <row r="17" spans="1:14" x14ac:dyDescent="0.25">
      <c r="A17" s="3">
        <v>5224</v>
      </c>
      <c r="B17" s="4" t="s">
        <v>85</v>
      </c>
      <c r="C17" s="4" t="s">
        <v>14</v>
      </c>
      <c r="D17" s="5" t="s">
        <v>86</v>
      </c>
      <c r="E17" s="35" t="s">
        <v>16</v>
      </c>
      <c r="F17" s="35" t="s">
        <v>17</v>
      </c>
      <c r="G17" s="35" t="s">
        <v>18</v>
      </c>
      <c r="H17" s="35" t="s">
        <v>19</v>
      </c>
      <c r="I17" s="6">
        <v>2190586</v>
      </c>
      <c r="J17" s="6">
        <v>153341</v>
      </c>
      <c r="K17" s="6">
        <v>2037245</v>
      </c>
      <c r="L17" s="6">
        <v>203725</v>
      </c>
      <c r="M17" s="6">
        <v>2240970</v>
      </c>
      <c r="N17" s="4" t="s">
        <v>62</v>
      </c>
    </row>
    <row r="18" spans="1:14" x14ac:dyDescent="0.25">
      <c r="M18" s="36">
        <f>+SUM(M5:M17)</f>
        <v>37546035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M3" sqref="M3"/>
    </sheetView>
  </sheetViews>
  <sheetFormatPr defaultRowHeight="15" x14ac:dyDescent="0.25"/>
  <cols>
    <col min="1" max="1" width="4.42578125" bestFit="1" customWidth="1"/>
    <col min="2" max="2" width="9.42578125" bestFit="1" customWidth="1"/>
    <col min="3" max="3" width="8.42578125" bestFit="1" customWidth="1"/>
    <col min="4" max="4" width="11.42578125" bestFit="1" customWidth="1"/>
    <col min="5" max="5" width="24.42578125" bestFit="1" customWidth="1"/>
    <col min="6" max="6" width="34" customWidth="1"/>
    <col min="7" max="7" width="14.5703125" customWidth="1"/>
    <col min="8" max="8" width="14.140625" bestFit="1" customWidth="1"/>
    <col min="9" max="9" width="12.7109375" bestFit="1" customWidth="1"/>
    <col min="10" max="10" width="13.42578125" bestFit="1" customWidth="1"/>
    <col min="11" max="11" width="15.28515625" customWidth="1"/>
    <col min="12" max="12" width="14.85546875" customWidth="1"/>
    <col min="13" max="13" width="16.5703125" customWidth="1"/>
  </cols>
  <sheetData>
    <row r="1" spans="1:13" ht="20.25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5.75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0.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2">
        <f>+SUBTOTAL(9,M5:M15)</f>
        <v>44065367</v>
      </c>
    </row>
    <row r="4" spans="1:13" ht="39.75" customHeight="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spans="1:13" ht="58.5" customHeight="1" x14ac:dyDescent="0.25">
      <c r="A5" s="3"/>
      <c r="B5" s="4" t="s">
        <v>13</v>
      </c>
      <c r="C5" s="4" t="s">
        <v>14</v>
      </c>
      <c r="D5" s="5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6">
        <v>1028034</v>
      </c>
      <c r="J5" s="6">
        <v>71962</v>
      </c>
      <c r="K5" s="6">
        <v>956072</v>
      </c>
      <c r="L5" s="6">
        <v>95607</v>
      </c>
      <c r="M5" s="6">
        <v>1051679</v>
      </c>
    </row>
    <row r="6" spans="1:13" ht="58.5" customHeight="1" x14ac:dyDescent="0.25">
      <c r="A6" s="3"/>
      <c r="B6" s="4" t="s">
        <v>20</v>
      </c>
      <c r="C6" s="4" t="s">
        <v>14</v>
      </c>
      <c r="D6" s="5" t="s">
        <v>21</v>
      </c>
      <c r="E6" s="4" t="s">
        <v>16</v>
      </c>
      <c r="F6" s="4" t="s">
        <v>17</v>
      </c>
      <c r="G6" s="4" t="s">
        <v>18</v>
      </c>
      <c r="H6" s="4" t="s">
        <v>19</v>
      </c>
      <c r="I6" s="6">
        <v>1174896</v>
      </c>
      <c r="J6" s="6">
        <v>82243</v>
      </c>
      <c r="K6" s="6">
        <v>1092653</v>
      </c>
      <c r="L6" s="6">
        <v>109265</v>
      </c>
      <c r="M6" s="6">
        <v>1201918</v>
      </c>
    </row>
    <row r="7" spans="1:13" ht="58.5" customHeight="1" x14ac:dyDescent="0.25">
      <c r="A7" s="3"/>
      <c r="B7" s="4" t="s">
        <v>22</v>
      </c>
      <c r="C7" s="4" t="s">
        <v>14</v>
      </c>
      <c r="D7" s="5" t="s">
        <v>23</v>
      </c>
      <c r="E7" s="4" t="s">
        <v>16</v>
      </c>
      <c r="F7" s="4" t="s">
        <v>17</v>
      </c>
      <c r="G7" s="4" t="s">
        <v>18</v>
      </c>
      <c r="H7" s="4" t="s">
        <v>19</v>
      </c>
      <c r="I7" s="6">
        <v>13908034</v>
      </c>
      <c r="J7" s="6">
        <v>973562</v>
      </c>
      <c r="K7" s="6">
        <v>12934472</v>
      </c>
      <c r="L7" s="6">
        <v>1293447</v>
      </c>
      <c r="M7" s="6">
        <v>14227919</v>
      </c>
    </row>
    <row r="8" spans="1:13" ht="58.5" customHeight="1" x14ac:dyDescent="0.25">
      <c r="A8" s="3"/>
      <c r="B8" s="4" t="s">
        <v>24</v>
      </c>
      <c r="C8" s="4" t="s">
        <v>14</v>
      </c>
      <c r="D8" s="5" t="s">
        <v>25</v>
      </c>
      <c r="E8" s="4" t="s">
        <v>16</v>
      </c>
      <c r="F8" s="4" t="s">
        <v>17</v>
      </c>
      <c r="G8" s="4" t="s">
        <v>18</v>
      </c>
      <c r="H8" s="4" t="s">
        <v>19</v>
      </c>
      <c r="I8" s="6">
        <v>2687448</v>
      </c>
      <c r="J8" s="6">
        <v>188121</v>
      </c>
      <c r="K8" s="6">
        <v>2499327</v>
      </c>
      <c r="L8" s="6">
        <v>249933</v>
      </c>
      <c r="M8" s="6">
        <v>2749260</v>
      </c>
    </row>
    <row r="9" spans="1:13" ht="58.5" customHeight="1" x14ac:dyDescent="0.25">
      <c r="A9" s="3"/>
      <c r="B9" s="4" t="s">
        <v>26</v>
      </c>
      <c r="C9" s="4" t="s">
        <v>14</v>
      </c>
      <c r="D9" s="5" t="s">
        <v>27</v>
      </c>
      <c r="E9" s="4" t="s">
        <v>16</v>
      </c>
      <c r="F9" s="4" t="s">
        <v>17</v>
      </c>
      <c r="G9" s="4" t="s">
        <v>18</v>
      </c>
      <c r="H9" s="4" t="s">
        <v>19</v>
      </c>
      <c r="I9" s="6">
        <v>5836068</v>
      </c>
      <c r="J9" s="6">
        <v>408525</v>
      </c>
      <c r="K9" s="6">
        <v>5427543</v>
      </c>
      <c r="L9" s="6">
        <v>542754</v>
      </c>
      <c r="M9" s="6">
        <v>5970297</v>
      </c>
    </row>
    <row r="10" spans="1:13" ht="58.5" customHeight="1" x14ac:dyDescent="0.25">
      <c r="A10" s="3"/>
      <c r="B10" s="4" t="s">
        <v>28</v>
      </c>
      <c r="C10" s="4" t="s">
        <v>14</v>
      </c>
      <c r="D10" s="5" t="s">
        <v>29</v>
      </c>
      <c r="E10" s="4" t="s">
        <v>16</v>
      </c>
      <c r="F10" s="4" t="s">
        <v>17</v>
      </c>
      <c r="G10" s="4" t="s">
        <v>18</v>
      </c>
      <c r="H10" s="4" t="s">
        <v>19</v>
      </c>
      <c r="I10" s="6">
        <v>3264603</v>
      </c>
      <c r="J10" s="6">
        <v>228522</v>
      </c>
      <c r="K10" s="6">
        <v>3036081</v>
      </c>
      <c r="L10" s="6">
        <v>303608</v>
      </c>
      <c r="M10" s="6">
        <v>3339689</v>
      </c>
    </row>
    <row r="11" spans="1:13" ht="58.5" customHeight="1" x14ac:dyDescent="0.25">
      <c r="A11" s="3"/>
      <c r="B11" s="4" t="s">
        <v>30</v>
      </c>
      <c r="C11" s="4" t="s">
        <v>14</v>
      </c>
      <c r="D11" s="5" t="s">
        <v>31</v>
      </c>
      <c r="E11" s="4" t="s">
        <v>16</v>
      </c>
      <c r="F11" s="4" t="s">
        <v>17</v>
      </c>
      <c r="G11" s="4" t="s">
        <v>18</v>
      </c>
      <c r="H11" s="4" t="s">
        <v>19</v>
      </c>
      <c r="I11" s="6">
        <v>3751172</v>
      </c>
      <c r="J11" s="6">
        <v>262582</v>
      </c>
      <c r="K11" s="6">
        <v>3488590</v>
      </c>
      <c r="L11" s="6">
        <v>348859</v>
      </c>
      <c r="M11" s="6">
        <v>3837449</v>
      </c>
    </row>
    <row r="12" spans="1:13" ht="58.5" customHeight="1" x14ac:dyDescent="0.25">
      <c r="A12" s="3"/>
      <c r="B12" s="4" t="s">
        <v>32</v>
      </c>
      <c r="C12" s="4" t="s">
        <v>14</v>
      </c>
      <c r="D12" s="5" t="s">
        <v>33</v>
      </c>
      <c r="E12" s="4" t="s">
        <v>16</v>
      </c>
      <c r="F12" s="4" t="s">
        <v>17</v>
      </c>
      <c r="G12" s="4" t="s">
        <v>18</v>
      </c>
      <c r="H12" s="4" t="s">
        <v>19</v>
      </c>
      <c r="I12" s="6">
        <v>3450586</v>
      </c>
      <c r="J12" s="6">
        <v>241541</v>
      </c>
      <c r="K12" s="6">
        <v>3209045</v>
      </c>
      <c r="L12" s="6">
        <v>320905</v>
      </c>
      <c r="M12" s="6">
        <v>3529950</v>
      </c>
    </row>
    <row r="13" spans="1:13" ht="58.5" customHeight="1" x14ac:dyDescent="0.25">
      <c r="A13" s="3"/>
      <c r="B13" s="4" t="s">
        <v>34</v>
      </c>
      <c r="C13" s="4" t="s">
        <v>14</v>
      </c>
      <c r="D13" s="5" t="s">
        <v>35</v>
      </c>
      <c r="E13" s="4" t="s">
        <v>16</v>
      </c>
      <c r="F13" s="4" t="s">
        <v>17</v>
      </c>
      <c r="G13" s="4" t="s">
        <v>18</v>
      </c>
      <c r="H13" s="4" t="s">
        <v>19</v>
      </c>
      <c r="I13" s="6">
        <v>3117741</v>
      </c>
      <c r="J13" s="6">
        <v>218242</v>
      </c>
      <c r="K13" s="6">
        <v>2899499</v>
      </c>
      <c r="L13" s="6">
        <v>289950</v>
      </c>
      <c r="M13" s="6">
        <v>3189449</v>
      </c>
    </row>
    <row r="14" spans="1:13" ht="58.5" customHeight="1" x14ac:dyDescent="0.25">
      <c r="A14" s="3"/>
      <c r="B14" s="4" t="s">
        <v>36</v>
      </c>
      <c r="C14" s="4" t="s">
        <v>14</v>
      </c>
      <c r="D14" s="5" t="s">
        <v>37</v>
      </c>
      <c r="E14" s="4" t="s">
        <v>16</v>
      </c>
      <c r="F14" s="4" t="s">
        <v>17</v>
      </c>
      <c r="G14" s="4" t="s">
        <v>18</v>
      </c>
      <c r="H14" s="4" t="s">
        <v>19</v>
      </c>
      <c r="I14" s="6">
        <v>2924896</v>
      </c>
      <c r="J14" s="6">
        <v>204743</v>
      </c>
      <c r="K14" s="6">
        <v>2720153</v>
      </c>
      <c r="L14" s="6">
        <v>272015</v>
      </c>
      <c r="M14" s="6">
        <v>2992168</v>
      </c>
    </row>
    <row r="15" spans="1:13" ht="75.75" customHeight="1" x14ac:dyDescent="0.25">
      <c r="A15" s="3"/>
      <c r="B15" s="4" t="s">
        <v>38</v>
      </c>
      <c r="C15" s="4" t="s">
        <v>14</v>
      </c>
      <c r="D15" s="5" t="s">
        <v>39</v>
      </c>
      <c r="E15" s="4" t="s">
        <v>16</v>
      </c>
      <c r="F15" s="4" t="s">
        <v>17</v>
      </c>
      <c r="G15" s="4" t="s">
        <v>18</v>
      </c>
      <c r="H15" s="4" t="s">
        <v>19</v>
      </c>
      <c r="I15" s="6">
        <v>1931172</v>
      </c>
      <c r="J15" s="6">
        <v>135182</v>
      </c>
      <c r="K15" s="6">
        <v>1795990</v>
      </c>
      <c r="L15" s="6">
        <v>179599</v>
      </c>
      <c r="M15" s="6">
        <v>1975589</v>
      </c>
    </row>
  </sheetData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T12</vt:lpstr>
      <vt:lpstr>T11</vt:lpstr>
      <vt:lpstr>T10</vt:lpstr>
      <vt:lpstr>T9</vt:lpstr>
      <vt:lpstr>T8</vt:lpstr>
      <vt:lpstr> T7</vt:lpstr>
      <vt:lpstr>T6</vt:lpstr>
      <vt:lpstr> 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2023-06-05T07:06:41Z</dcterms:created>
  <dcterms:modified xsi:type="dcterms:W3CDTF">2024-01-13T07:17:31Z</dcterms:modified>
</cp:coreProperties>
</file>