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4.family mart ( GĐVN)\2026\"/>
    </mc:Choice>
  </mc:AlternateContent>
  <bookViews>
    <workbookView xWindow="0" yWindow="0" windowWidth="24000" windowHeight="9210"/>
  </bookViews>
  <sheets>
    <sheet name="Công nợ" sheetId="1" r:id="rId1"/>
    <sheet name="T4" sheetId="17" r:id="rId2"/>
    <sheet name="T3" sheetId="16" r:id="rId3"/>
    <sheet name="T2" sheetId="15" r:id="rId4"/>
    <sheet name="T1" sheetId="1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7" l="1"/>
  <c r="H10" i="17"/>
  <c r="F10" i="17"/>
  <c r="G9" i="17"/>
  <c r="H9" i="17"/>
  <c r="F9" i="17"/>
  <c r="H5" i="17"/>
  <c r="H6" i="17"/>
  <c r="H7" i="17"/>
  <c r="H4" i="17"/>
  <c r="G17" i="16" l="1"/>
  <c r="H17" i="16"/>
  <c r="F17" i="16"/>
  <c r="H5" i="16"/>
  <c r="H6" i="16"/>
  <c r="H7" i="16"/>
  <c r="H8" i="16"/>
  <c r="H9" i="16"/>
  <c r="H10" i="16"/>
  <c r="H11" i="16"/>
  <c r="H12" i="16"/>
  <c r="H13" i="16"/>
  <c r="H14" i="16"/>
  <c r="H15" i="16"/>
  <c r="H16" i="16"/>
  <c r="H4" i="16"/>
  <c r="G15" i="15" l="1"/>
  <c r="H15" i="15"/>
  <c r="F15" i="15"/>
  <c r="G14" i="15"/>
  <c r="H14" i="15"/>
  <c r="F14" i="15"/>
  <c r="H5" i="15"/>
  <c r="H6" i="15"/>
  <c r="H7" i="15"/>
  <c r="H8" i="15"/>
  <c r="H9" i="15"/>
  <c r="H10" i="15"/>
  <c r="H11" i="15"/>
  <c r="H12" i="15"/>
  <c r="H4" i="15"/>
  <c r="F14" i="14" l="1"/>
  <c r="G14" i="14"/>
  <c r="H14" i="14"/>
  <c r="E14" i="14"/>
  <c r="E29" i="1" l="1"/>
  <c r="F42" i="1" l="1"/>
  <c r="E20" i="1" l="1"/>
  <c r="D20" i="1"/>
  <c r="F43" i="1" s="1"/>
</calcChain>
</file>

<file path=xl/sharedStrings.xml><?xml version="1.0" encoding="utf-8"?>
<sst xmlns="http://schemas.openxmlformats.org/spreadsheetml/2006/main" count="232" uniqueCount="125">
  <si>
    <t>THEO DÕI CÔNG NỢ / GDVN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</si>
  <si>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</si>
  <si>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</si>
  <si>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</si>
  <si>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</si>
  <si>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</si>
  <si>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</si>
  <si>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</si>
  <si>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</si>
  <si>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</si>
  <si>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</si>
  <si>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Tổng hàng trả</t>
  </si>
  <si>
    <t>Tổng đã thanh toán</t>
  </si>
  <si>
    <t xml:space="preserve">Dư nợ phải thu </t>
  </si>
  <si>
    <t>Số hóa đơn</t>
  </si>
  <si>
    <t>Diễn giải</t>
  </si>
  <si>
    <t>CÔNG TY TNHH CỬA HÀNG TIỆN LỢI GIA ĐÌNH VIỆT NAM</t>
  </si>
  <si>
    <t>hàng trả T2</t>
  </si>
  <si>
    <t>DANH SÁCH BÁN HÀNG</t>
  </si>
  <si>
    <t>Ngày chứng từ</t>
  </si>
  <si>
    <t>Khách hàng</t>
  </si>
  <si>
    <t>Tổng tiền hàng</t>
  </si>
  <si>
    <t>Tiền chiết khấu</t>
  </si>
  <si>
    <t>Tiền thuế GTGT</t>
  </si>
  <si>
    <t>Tổng tiền thanh toán</t>
  </si>
  <si>
    <t>00007302</t>
  </si>
  <si>
    <t>01442572</t>
  </si>
  <si>
    <t>00006829</t>
  </si>
  <si>
    <t>01440391</t>
  </si>
  <si>
    <t>00006101</t>
  </si>
  <si>
    <t>01438059</t>
  </si>
  <si>
    <t>00005271</t>
  </si>
  <si>
    <t>01435656</t>
  </si>
  <si>
    <t>00004038</t>
  </si>
  <si>
    <t>01431329</t>
  </si>
  <si>
    <t>00003257</t>
  </si>
  <si>
    <t>01428991</t>
  </si>
  <si>
    <t>00003051</t>
  </si>
  <si>
    <t>01426833</t>
  </si>
  <si>
    <t>00001962</t>
  </si>
  <si>
    <t>01424755</t>
  </si>
  <si>
    <t>00001321</t>
  </si>
  <si>
    <t>01420040</t>
  </si>
  <si>
    <t>00000578</t>
  </si>
  <si>
    <t>01407537</t>
  </si>
  <si>
    <t>00000046</t>
  </si>
  <si>
    <t>01404929</t>
  </si>
  <si>
    <t>Thanh toán T12.2025</t>
  </si>
  <si>
    <t>Tháng 02 năm 2026</t>
  </si>
  <si>
    <t>Ngày hóa đơn</t>
  </si>
  <si>
    <t>Ký hiệu HĐ</t>
  </si>
  <si>
    <t>Doanh số bán chưa có thuế GTGT</t>
  </si>
  <si>
    <t>Thuế GTGT</t>
  </si>
  <si>
    <t>Tên người mua</t>
  </si>
  <si>
    <t>Mã số thuế người mua</t>
  </si>
  <si>
    <t>00008453</t>
  </si>
  <si>
    <t>1C26TTN</t>
  </si>
  <si>
    <t>01445202</t>
  </si>
  <si>
    <t>0312283473</t>
  </si>
  <si>
    <t>00009364</t>
  </si>
  <si>
    <t>01447728</t>
  </si>
  <si>
    <t>00009571</t>
  </si>
  <si>
    <t>01450173</t>
  </si>
  <si>
    <t>00010599</t>
  </si>
  <si>
    <t>01453107</t>
  </si>
  <si>
    <t>00010834</t>
  </si>
  <si>
    <t>01465444</t>
  </si>
  <si>
    <t>00013152</t>
  </si>
  <si>
    <t>01482711</t>
  </si>
  <si>
    <t>00000262</t>
  </si>
  <si>
    <t>1C26TNF</t>
  </si>
  <si>
    <t>00013254</t>
  </si>
  <si>
    <t>01485050</t>
  </si>
  <si>
    <t>00014480</t>
  </si>
  <si>
    <t>01487210</t>
  </si>
  <si>
    <t>hàng trả</t>
  </si>
  <si>
    <t>BẢNG KÊ HÓA ĐƠN, CHỨNG TỪ HÀNG HÓA, DỊCH VỤ BÁN RA</t>
  </si>
  <si>
    <t>Tổng thanh toán</t>
  </si>
  <si>
    <t>tổng bán</t>
  </si>
  <si>
    <t>tổng trả</t>
  </si>
  <si>
    <t>CÁC KHOẢN HỖ TRỢ 4.2025</t>
  </si>
  <si>
    <t>HĐ 312 (03/02)</t>
  </si>
  <si>
    <t>Tháng 3 năm 2026</t>
  </si>
  <si>
    <t>00014761</t>
  </si>
  <si>
    <t>01490302</t>
  </si>
  <si>
    <t>00015591</t>
  </si>
  <si>
    <t>01492852</t>
  </si>
  <si>
    <t>00016286</t>
  </si>
  <si>
    <t>01495376</t>
  </si>
  <si>
    <t>00017263</t>
  </si>
  <si>
    <t>01498115</t>
  </si>
  <si>
    <t>00018430</t>
  </si>
  <si>
    <t>01510335</t>
  </si>
  <si>
    <t>00019031</t>
  </si>
  <si>
    <t>01512511</t>
  </si>
  <si>
    <t>00019184</t>
  </si>
  <si>
    <t>01515079</t>
  </si>
  <si>
    <t>00020711</t>
  </si>
  <si>
    <t>01527638</t>
  </si>
  <si>
    <t>00021514</t>
  </si>
  <si>
    <t>01539812</t>
  </si>
  <si>
    <t>00021644</t>
  </si>
  <si>
    <t>01542325</t>
  </si>
  <si>
    <t>00022772</t>
  </si>
  <si>
    <t>01544903</t>
  </si>
  <si>
    <t>00023111</t>
  </si>
  <si>
    <t>01547064</t>
  </si>
  <si>
    <t>00023242</t>
  </si>
  <si>
    <t>01559909</t>
  </si>
  <si>
    <t xml:space="preserve">BẢNG KÊ HÓA ĐƠN, CHỨNG TỪ HÀNG HÓA, DỊCH VỤ BÁN RA </t>
  </si>
  <si>
    <t>Thanh toán T1.2026</t>
  </si>
  <si>
    <t>Thanh toán T2.2026</t>
  </si>
  <si>
    <t>Tháng 4 năm 2026</t>
  </si>
  <si>
    <t>00024319</t>
  </si>
  <si>
    <t>01583779</t>
  </si>
  <si>
    <t>00024828</t>
  </si>
  <si>
    <t>01606027</t>
  </si>
  <si>
    <t>00024963</t>
  </si>
  <si>
    <t>01609143</t>
  </si>
  <si>
    <t>00000785</t>
  </si>
  <si>
    <t>Tỏng thanh toán</t>
  </si>
  <si>
    <t>Tổng bán</t>
  </si>
  <si>
    <t>Bảng kê hóa đơn tháng 4</t>
  </si>
  <si>
    <t>hàng trả T4</t>
  </si>
  <si>
    <t>Thanh toán T3.2026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</si>
</sst>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center"/>
    </xf>
    <xf numFmtId="166" fontId="10" fillId="0" borderId="1" xfId="1" applyNumberFormat="1" applyFont="1" applyBorder="1"/>
    <xf numFmtId="14" fontId="10" fillId="0" borderId="2" xfId="0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0" fontId="10" fillId="0" borderId="1" xfId="0" applyFont="1" applyBorder="1"/>
    <xf numFmtId="165" fontId="12" fillId="2" borderId="1" xfId="1" applyNumberFormat="1" applyFont="1" applyFill="1" applyBorder="1" applyAlignment="1">
      <alignment horizontal="center"/>
    </xf>
    <xf numFmtId="166" fontId="1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/>
    <xf numFmtId="0" fontId="10" fillId="0" borderId="3" xfId="0" applyFont="1" applyBorder="1" applyAlignment="1">
      <alignment horizontal="left"/>
    </xf>
    <xf numFmtId="165" fontId="13" fillId="3" borderId="4" xfId="1" applyNumberFormat="1" applyFont="1" applyFill="1" applyBorder="1" applyAlignment="1">
      <alignment horizontal="center"/>
    </xf>
    <xf numFmtId="166" fontId="12" fillId="2" borderId="1" xfId="1" applyNumberFormat="1" applyFont="1" applyFill="1" applyBorder="1"/>
    <xf numFmtId="165" fontId="14" fillId="2" borderId="1" xfId="1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/>
    <xf numFmtId="166" fontId="15" fillId="4" borderId="1" xfId="0" applyNumberFormat="1" applyFont="1" applyFill="1" applyBorder="1"/>
    <xf numFmtId="165" fontId="0" fillId="0" borderId="0" xfId="1" applyNumberFormat="1" applyFont="1"/>
    <xf numFmtId="14" fontId="0" fillId="0" borderId="0" xfId="0" applyNumberFormat="1"/>
    <xf numFmtId="0" fontId="10" fillId="0" borderId="1" xfId="0" applyFont="1" applyBorder="1" applyAlignment="1">
      <alignment horizontal="left" wrapText="1"/>
    </xf>
    <xf numFmtId="0" fontId="1" fillId="0" borderId="0" xfId="9"/>
    <xf numFmtId="38" fontId="17" fillId="5" borderId="6" xfId="9" applyNumberFormat="1" applyFont="1" applyFill="1" applyBorder="1" applyAlignment="1">
      <alignment horizontal="center" vertical="center" wrapText="1"/>
    </xf>
    <xf numFmtId="14" fontId="1" fillId="0" borderId="0" xfId="9" applyNumberFormat="1"/>
    <xf numFmtId="14" fontId="18" fillId="0" borderId="7" xfId="9" applyNumberFormat="1" applyFont="1" applyBorder="1" applyAlignment="1">
      <alignment horizontal="center" vertical="center"/>
    </xf>
    <xf numFmtId="0" fontId="18" fillId="0" borderId="7" xfId="9" applyFont="1" applyBorder="1" applyAlignment="1">
      <alignment horizontal="left" vertical="center"/>
    </xf>
    <xf numFmtId="38" fontId="18" fillId="0" borderId="7" xfId="9" applyNumberFormat="1" applyFont="1" applyBorder="1" applyAlignment="1">
      <alignment horizontal="right" vertical="center"/>
    </xf>
    <xf numFmtId="38" fontId="1" fillId="0" borderId="0" xfId="9" applyNumberFormat="1"/>
    <xf numFmtId="166" fontId="0" fillId="0" borderId="0" xfId="0" applyNumberFormat="1"/>
    <xf numFmtId="14" fontId="17" fillId="5" borderId="6" xfId="9" applyNumberFormat="1" applyFont="1" applyFill="1" applyBorder="1" applyAlignment="1">
      <alignment horizontal="center" vertical="center" wrapText="1"/>
    </xf>
    <xf numFmtId="0" fontId="17" fillId="5" borderId="6" xfId="9" applyFont="1" applyFill="1" applyBorder="1" applyAlignment="1">
      <alignment horizontal="center" vertical="center" wrapText="1"/>
    </xf>
    <xf numFmtId="14" fontId="17" fillId="0" borderId="7" xfId="9" applyNumberFormat="1" applyFont="1" applyBorder="1" applyAlignment="1">
      <alignment horizontal="center" vertical="center"/>
    </xf>
    <xf numFmtId="0" fontId="17" fillId="0" borderId="7" xfId="9" applyFont="1" applyBorder="1" applyAlignment="1">
      <alignment horizontal="left" vertical="center"/>
    </xf>
    <xf numFmtId="38" fontId="17" fillId="0" borderId="7" xfId="9" applyNumberFormat="1" applyFont="1" applyBorder="1" applyAlignment="1">
      <alignment horizontal="right" vertical="center"/>
    </xf>
    <xf numFmtId="0" fontId="20" fillId="0" borderId="0" xfId="9" applyFont="1"/>
    <xf numFmtId="38" fontId="19" fillId="0" borderId="0" xfId="9" applyNumberFormat="1" applyFont="1"/>
    <xf numFmtId="0" fontId="1" fillId="0" borderId="0" xfId="9" applyAlignment="1">
      <alignment horizontal="center"/>
    </xf>
    <xf numFmtId="38" fontId="20" fillId="0" borderId="0" xfId="9" applyNumberFormat="1" applyFont="1"/>
    <xf numFmtId="14" fontId="17" fillId="5" borderId="9" xfId="9" applyNumberFormat="1" applyFont="1" applyFill="1" applyBorder="1" applyAlignment="1">
      <alignment horizontal="center" vertical="center" wrapText="1"/>
    </xf>
    <xf numFmtId="0" fontId="17" fillId="5" borderId="9" xfId="9" applyFont="1" applyFill="1" applyBorder="1" applyAlignment="1">
      <alignment horizontal="center" vertical="center" wrapText="1"/>
    </xf>
    <xf numFmtId="38" fontId="18" fillId="6" borderId="7" xfId="9" applyNumberFormat="1" applyFont="1" applyFill="1" applyBorder="1" applyAlignment="1">
      <alignment horizontal="right" vertical="center"/>
    </xf>
    <xf numFmtId="14" fontId="18" fillId="6" borderId="7" xfId="9" applyNumberFormat="1" applyFont="1" applyFill="1" applyBorder="1" applyAlignment="1">
      <alignment horizontal="left" vertical="center"/>
    </xf>
    <xf numFmtId="38" fontId="18" fillId="6" borderId="0" xfId="9" applyNumberFormat="1" applyFont="1" applyFill="1" applyBorder="1" applyAlignment="1">
      <alignment horizontal="right" vertical="center"/>
    </xf>
    <xf numFmtId="38" fontId="22" fillId="0" borderId="0" xfId="9" applyNumberFormat="1" applyFont="1"/>
    <xf numFmtId="14" fontId="11" fillId="0" borderId="0" xfId="0" applyNumberFormat="1" applyFont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14" fontId="12" fillId="2" borderId="3" xfId="0" applyNumberFormat="1" applyFont="1" applyFill="1" applyBorder="1" applyAlignment="1">
      <alignment horizontal="center"/>
    </xf>
    <xf numFmtId="14" fontId="15" fillId="4" borderId="2" xfId="0" quotePrefix="1" applyNumberFormat="1" applyFont="1" applyFill="1" applyBorder="1" applyAlignment="1">
      <alignment horizontal="center" vertical="center"/>
    </xf>
    <xf numFmtId="14" fontId="15" fillId="4" borderId="5" xfId="0" quotePrefix="1" applyNumberFormat="1" applyFont="1" applyFill="1" applyBorder="1" applyAlignment="1">
      <alignment horizontal="center" vertical="center"/>
    </xf>
    <xf numFmtId="14" fontId="15" fillId="4" borderId="3" xfId="0" quotePrefix="1" applyNumberFormat="1" applyFont="1" applyFill="1" applyBorder="1" applyAlignment="1">
      <alignment horizontal="center" vertical="center"/>
    </xf>
    <xf numFmtId="0" fontId="16" fillId="0" borderId="0" xfId="9" applyFont="1" applyBorder="1" applyAlignment="1">
      <alignment horizontal="center"/>
    </xf>
    <xf numFmtId="0" fontId="21" fillId="0" borderId="0" xfId="9" applyFont="1" applyBorder="1" applyAlignment="1">
      <alignment horizontal="center"/>
    </xf>
    <xf numFmtId="0" fontId="16" fillId="0" borderId="8" xfId="9" applyFont="1" applyBorder="1" applyAlignment="1">
      <alignment horizontal="center"/>
    </xf>
  </cellXfs>
  <cellStyles count="10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5" workbookViewId="0">
      <selection activeCell="A34" sqref="A34:XFD41"/>
    </sheetView>
  </sheetViews>
  <sheetFormatPr defaultRowHeight="15" x14ac:dyDescent="0.25"/>
  <cols>
    <col min="2" max="2" width="18.140625" customWidth="1"/>
    <col min="3" max="3" width="32" customWidth="1"/>
    <col min="4" max="6" width="19.28515625" customWidth="1"/>
    <col min="7" max="8" width="14.28515625" bestFit="1" customWidth="1"/>
    <col min="9" max="9" width="11.5703125" bestFit="1" customWidth="1"/>
  </cols>
  <sheetData>
    <row r="1" spans="1:8" ht="30" customHeight="1" x14ac:dyDescent="0.3">
      <c r="A1" s="1"/>
      <c r="B1" s="52" t="s">
        <v>0</v>
      </c>
      <c r="C1" s="52"/>
      <c r="D1" s="52"/>
      <c r="E1" s="52"/>
      <c r="F1" s="52"/>
    </row>
    <row r="2" spans="1:8" ht="31.5" x14ac:dyDescent="0.25">
      <c r="A2" s="2"/>
      <c r="B2" s="3" t="s">
        <v>1</v>
      </c>
      <c r="C2" s="4" t="s">
        <v>2</v>
      </c>
      <c r="D2" s="5" t="s">
        <v>3</v>
      </c>
      <c r="E2" s="4" t="s">
        <v>4</v>
      </c>
      <c r="F2" s="4" t="s">
        <v>5</v>
      </c>
    </row>
    <row r="3" spans="1:8" ht="24" customHeight="1" x14ac:dyDescent="0.25">
      <c r="A3" s="2"/>
      <c r="B3" s="6"/>
      <c r="C3" s="7" t="s">
        <v>6</v>
      </c>
      <c r="D3" s="8">
        <v>32998446</v>
      </c>
      <c r="E3" s="7"/>
      <c r="F3" s="7"/>
    </row>
    <row r="4" spans="1:8" ht="24" customHeight="1" x14ac:dyDescent="0.25">
      <c r="A4" s="1"/>
      <c r="B4" s="9"/>
      <c r="C4" s="10" t="s">
        <v>7</v>
      </c>
      <c r="D4" s="11">
        <v>36072625</v>
      </c>
      <c r="E4" s="12"/>
      <c r="F4" s="13"/>
    </row>
    <row r="5" spans="1:8" ht="24" customHeight="1" x14ac:dyDescent="0.25">
      <c r="A5" s="1"/>
      <c r="B5" s="14"/>
      <c r="C5" s="10" t="s">
        <v>8</v>
      </c>
      <c r="D5" s="15">
        <v>53750293</v>
      </c>
      <c r="E5" s="13"/>
      <c r="F5" s="16"/>
    </row>
    <row r="6" spans="1:8" ht="24" customHeight="1" x14ac:dyDescent="0.25">
      <c r="A6" s="1"/>
      <c r="B6" s="14" t="s">
        <v>81</v>
      </c>
      <c r="C6" s="10" t="s">
        <v>80</v>
      </c>
      <c r="D6" s="15"/>
      <c r="E6" s="13">
        <v>3361096</v>
      </c>
      <c r="F6" s="16"/>
    </row>
    <row r="7" spans="1:8" ht="24" customHeight="1" x14ac:dyDescent="0.25">
      <c r="A7" s="1"/>
      <c r="B7" s="14"/>
      <c r="C7" s="10" t="s">
        <v>9</v>
      </c>
      <c r="D7" s="13">
        <v>40553781</v>
      </c>
      <c r="E7" s="13"/>
      <c r="F7" s="16"/>
      <c r="G7" s="26"/>
      <c r="H7" s="26"/>
    </row>
    <row r="8" spans="1:8" ht="24" customHeight="1" x14ac:dyDescent="0.25">
      <c r="A8" s="1"/>
      <c r="B8" s="14"/>
      <c r="C8" s="10" t="s">
        <v>122</v>
      </c>
      <c r="D8" s="13">
        <v>6805378</v>
      </c>
      <c r="E8" s="13"/>
      <c r="F8" s="16"/>
      <c r="G8" s="26"/>
      <c r="H8" s="26"/>
    </row>
    <row r="9" spans="1:8" ht="24" hidden="1" customHeight="1" x14ac:dyDescent="0.25">
      <c r="A9" s="1"/>
      <c r="B9" s="14"/>
      <c r="C9" s="10"/>
      <c r="D9" s="13"/>
      <c r="E9" s="13"/>
      <c r="F9" s="16"/>
      <c r="G9" s="26"/>
      <c r="H9" s="26"/>
    </row>
    <row r="10" spans="1:8" ht="21.75" hidden="1" customHeight="1" x14ac:dyDescent="0.25">
      <c r="A10" s="1"/>
      <c r="B10" s="14"/>
      <c r="C10" s="28"/>
      <c r="D10" s="13"/>
      <c r="E10" s="13"/>
      <c r="F10" s="16"/>
      <c r="G10" s="26"/>
      <c r="H10" s="26"/>
    </row>
    <row r="11" spans="1:8" ht="24" hidden="1" customHeight="1" x14ac:dyDescent="0.25">
      <c r="A11" s="1"/>
      <c r="B11" s="14"/>
      <c r="C11" s="10"/>
      <c r="D11" s="13"/>
      <c r="E11" s="13"/>
      <c r="F11" s="16"/>
      <c r="G11" s="26"/>
      <c r="H11" s="26"/>
    </row>
    <row r="12" spans="1:8" ht="24" hidden="1" customHeight="1" x14ac:dyDescent="0.25">
      <c r="A12" s="1"/>
      <c r="B12" s="14"/>
      <c r="C12" s="10"/>
      <c r="D12" s="13"/>
      <c r="E12" s="13"/>
      <c r="F12" s="16"/>
      <c r="G12" s="26"/>
      <c r="H12" s="26"/>
    </row>
    <row r="13" spans="1:8" ht="24" hidden="1" customHeight="1" x14ac:dyDescent="0.25">
      <c r="A13" s="1"/>
      <c r="B13" s="14"/>
      <c r="C13" s="10"/>
      <c r="D13" s="13"/>
      <c r="E13" s="13"/>
      <c r="F13" s="16"/>
      <c r="G13" s="26"/>
      <c r="H13" s="26"/>
    </row>
    <row r="14" spans="1:8" ht="27" hidden="1" customHeight="1" x14ac:dyDescent="0.25">
      <c r="A14" s="1"/>
      <c r="B14" s="10"/>
      <c r="C14" s="28"/>
      <c r="D14" s="13"/>
      <c r="E14" s="13"/>
      <c r="F14" s="16"/>
      <c r="G14" s="26"/>
      <c r="H14" s="26"/>
    </row>
    <row r="15" spans="1:8" ht="24" hidden="1" customHeight="1" x14ac:dyDescent="0.25">
      <c r="A15" s="1"/>
      <c r="B15" s="10"/>
      <c r="C15" s="10"/>
      <c r="D15" s="13"/>
      <c r="E15" s="13"/>
      <c r="F15" s="16"/>
      <c r="G15" s="26"/>
      <c r="H15" s="26"/>
    </row>
    <row r="16" spans="1:8" ht="24" hidden="1" customHeight="1" x14ac:dyDescent="0.25">
      <c r="A16" s="1"/>
      <c r="B16" s="10"/>
      <c r="C16" s="10"/>
      <c r="D16" s="13"/>
      <c r="E16" s="13"/>
      <c r="F16" s="16"/>
      <c r="G16" s="26"/>
      <c r="H16" s="26"/>
    </row>
    <row r="17" spans="1:9" ht="23.25" hidden="1" customHeight="1" x14ac:dyDescent="0.25">
      <c r="A17" s="1"/>
      <c r="B17" s="10"/>
      <c r="C17" s="28"/>
      <c r="D17" s="13"/>
      <c r="E17" s="13"/>
      <c r="F17" s="16"/>
      <c r="G17" s="26"/>
      <c r="H17" s="26"/>
    </row>
    <row r="18" spans="1:9" ht="24" hidden="1" customHeight="1" x14ac:dyDescent="0.25">
      <c r="A18" s="1"/>
      <c r="B18" s="10"/>
      <c r="C18" s="10"/>
      <c r="D18" s="13"/>
      <c r="E18" s="13"/>
      <c r="F18" s="16"/>
      <c r="G18" s="26"/>
      <c r="H18" s="26"/>
    </row>
    <row r="19" spans="1:9" ht="24" hidden="1" customHeight="1" x14ac:dyDescent="0.25">
      <c r="A19" s="1"/>
      <c r="B19" s="10"/>
      <c r="C19" s="10"/>
      <c r="D19" s="13"/>
      <c r="E19" s="13"/>
      <c r="F19" s="16"/>
      <c r="G19" s="26"/>
      <c r="H19" s="26"/>
    </row>
    <row r="20" spans="1:9" ht="24" customHeight="1" x14ac:dyDescent="0.25">
      <c r="A20" s="1"/>
      <c r="B20" s="53" t="s">
        <v>10</v>
      </c>
      <c r="C20" s="54"/>
      <c r="D20" s="17">
        <f>SUM(D4:D19)</f>
        <v>137182077</v>
      </c>
      <c r="E20" s="18">
        <f>+SUM(E4:E19)</f>
        <v>3361096</v>
      </c>
      <c r="F20" s="19"/>
      <c r="G20" s="26"/>
      <c r="H20" s="26"/>
    </row>
    <row r="21" spans="1:9" ht="24" customHeight="1" x14ac:dyDescent="0.25">
      <c r="A21" s="1"/>
      <c r="B21" s="9"/>
      <c r="C21" s="20" t="s">
        <v>17</v>
      </c>
      <c r="D21" s="21"/>
      <c r="E21" s="12">
        <v>281232</v>
      </c>
      <c r="F21" s="16"/>
      <c r="G21" s="26"/>
      <c r="H21" s="26"/>
    </row>
    <row r="22" spans="1:9" ht="24" customHeight="1" x14ac:dyDescent="0.25">
      <c r="A22" s="1"/>
      <c r="B22" s="9"/>
      <c r="C22" s="20" t="s">
        <v>123</v>
      </c>
      <c r="D22" s="15"/>
      <c r="E22" s="13">
        <v>284678</v>
      </c>
      <c r="F22" s="16"/>
      <c r="G22" s="26"/>
      <c r="H22" s="26"/>
      <c r="I22" s="36"/>
    </row>
    <row r="23" spans="1:9" ht="24" hidden="1" customHeight="1" x14ac:dyDescent="0.25">
      <c r="A23" s="1"/>
      <c r="B23" s="9"/>
      <c r="C23" s="20"/>
      <c r="D23" s="15"/>
      <c r="E23" s="13"/>
      <c r="F23" s="16"/>
      <c r="G23" s="26"/>
      <c r="H23" s="26"/>
    </row>
    <row r="24" spans="1:9" ht="24" hidden="1" customHeight="1" x14ac:dyDescent="0.25">
      <c r="A24" s="1"/>
      <c r="B24" s="9"/>
      <c r="C24" s="20"/>
      <c r="D24" s="15"/>
      <c r="E24" s="13"/>
      <c r="F24" s="16"/>
      <c r="G24" s="26"/>
      <c r="H24" s="26"/>
    </row>
    <row r="25" spans="1:9" ht="24" hidden="1" customHeight="1" x14ac:dyDescent="0.25">
      <c r="A25" s="1"/>
      <c r="B25" s="14"/>
      <c r="C25" s="20"/>
      <c r="D25" s="15"/>
      <c r="E25" s="13"/>
      <c r="F25" s="16"/>
      <c r="G25" s="26"/>
      <c r="H25" s="26"/>
    </row>
    <row r="26" spans="1:9" ht="24" hidden="1" customHeight="1" x14ac:dyDescent="0.25">
      <c r="A26" s="1"/>
      <c r="B26" s="14"/>
      <c r="C26" s="20"/>
      <c r="D26" s="15"/>
      <c r="E26" s="13"/>
      <c r="F26" s="16"/>
      <c r="G26" s="26"/>
      <c r="H26" s="26"/>
    </row>
    <row r="27" spans="1:9" ht="24" hidden="1" customHeight="1" x14ac:dyDescent="0.25">
      <c r="A27" s="1"/>
      <c r="B27" s="14"/>
      <c r="C27" s="20"/>
      <c r="D27" s="15"/>
      <c r="E27" s="13"/>
      <c r="F27" s="16"/>
      <c r="G27" s="26"/>
      <c r="H27" s="26"/>
    </row>
    <row r="28" spans="1:9" ht="24" hidden="1" customHeight="1" x14ac:dyDescent="0.25">
      <c r="A28" s="1"/>
      <c r="B28" s="14"/>
      <c r="C28" s="20"/>
      <c r="D28" s="15"/>
      <c r="E28" s="13"/>
      <c r="F28" s="16"/>
      <c r="G28" s="26"/>
      <c r="H28" s="26"/>
    </row>
    <row r="29" spans="1:9" ht="24" customHeight="1" x14ac:dyDescent="0.25">
      <c r="A29" s="1"/>
      <c r="B29" s="53" t="s">
        <v>11</v>
      </c>
      <c r="C29" s="54"/>
      <c r="D29" s="17"/>
      <c r="E29" s="22">
        <f>SUM(E21:E28)</f>
        <v>565910</v>
      </c>
      <c r="F29" s="19"/>
      <c r="G29" s="26"/>
      <c r="H29" s="26"/>
    </row>
    <row r="30" spans="1:9" ht="24" customHeight="1" x14ac:dyDescent="0.25">
      <c r="A30" s="1"/>
      <c r="B30" s="9">
        <v>46037</v>
      </c>
      <c r="C30" s="10" t="s">
        <v>47</v>
      </c>
      <c r="D30" s="15"/>
      <c r="E30" s="12"/>
      <c r="F30" s="13">
        <v>32998446</v>
      </c>
      <c r="H30" s="26"/>
    </row>
    <row r="31" spans="1:9" ht="24" customHeight="1" x14ac:dyDescent="0.25">
      <c r="A31" s="1"/>
      <c r="B31" s="9">
        <v>46076</v>
      </c>
      <c r="C31" s="10" t="s">
        <v>110</v>
      </c>
      <c r="D31" s="15"/>
      <c r="E31" s="12"/>
      <c r="F31" s="13">
        <v>36072625</v>
      </c>
    </row>
    <row r="32" spans="1:9" ht="24" customHeight="1" x14ac:dyDescent="0.25">
      <c r="A32" s="1"/>
      <c r="B32" s="9">
        <v>46097</v>
      </c>
      <c r="C32" s="10" t="s">
        <v>111</v>
      </c>
      <c r="D32" s="15"/>
      <c r="E32" s="12"/>
      <c r="F32" s="13">
        <v>50107965</v>
      </c>
    </row>
    <row r="33" spans="1:7" ht="24" customHeight="1" x14ac:dyDescent="0.25">
      <c r="A33" s="1"/>
      <c r="B33" s="9">
        <v>46127</v>
      </c>
      <c r="C33" s="10" t="s">
        <v>124</v>
      </c>
      <c r="D33" s="15"/>
      <c r="E33" s="12"/>
      <c r="F33" s="13">
        <v>40553781</v>
      </c>
    </row>
    <row r="34" spans="1:7" ht="24" hidden="1" customHeight="1" x14ac:dyDescent="0.25">
      <c r="A34" s="1"/>
      <c r="B34" s="14"/>
      <c r="C34" s="10"/>
      <c r="D34" s="15"/>
      <c r="E34" s="12"/>
      <c r="F34" s="13"/>
    </row>
    <row r="35" spans="1:7" ht="24" hidden="1" customHeight="1" x14ac:dyDescent="0.25">
      <c r="A35" s="1"/>
      <c r="B35" s="14"/>
      <c r="C35" s="10"/>
      <c r="D35" s="15"/>
      <c r="E35" s="12"/>
      <c r="F35" s="13"/>
    </row>
    <row r="36" spans="1:7" ht="24" hidden="1" customHeight="1" x14ac:dyDescent="0.25">
      <c r="A36" s="1"/>
      <c r="B36" s="14"/>
      <c r="C36" s="10"/>
      <c r="D36" s="15"/>
      <c r="E36" s="12"/>
      <c r="F36" s="13"/>
    </row>
    <row r="37" spans="1:7" ht="24" hidden="1" customHeight="1" x14ac:dyDescent="0.25">
      <c r="A37" s="1"/>
      <c r="B37" s="14"/>
      <c r="C37" s="10"/>
      <c r="D37" s="15"/>
      <c r="E37" s="12"/>
      <c r="F37" s="13"/>
    </row>
    <row r="38" spans="1:7" ht="24" hidden="1" customHeight="1" x14ac:dyDescent="0.25">
      <c r="A38" s="1"/>
      <c r="B38" s="14"/>
      <c r="C38" s="10"/>
      <c r="D38" s="15"/>
      <c r="E38" s="12"/>
      <c r="F38" s="13"/>
    </row>
    <row r="39" spans="1:7" ht="24" hidden="1" customHeight="1" x14ac:dyDescent="0.25">
      <c r="A39" s="1"/>
      <c r="B39" s="14"/>
      <c r="C39" s="10"/>
      <c r="D39" s="15"/>
      <c r="E39" s="12"/>
      <c r="F39" s="13"/>
      <c r="G39" s="36"/>
    </row>
    <row r="40" spans="1:7" ht="24" hidden="1" customHeight="1" x14ac:dyDescent="0.25">
      <c r="A40" s="1"/>
      <c r="B40" s="14"/>
      <c r="C40" s="10"/>
      <c r="D40" s="15"/>
      <c r="E40" s="12"/>
      <c r="F40" s="13"/>
    </row>
    <row r="41" spans="1:7" ht="24" hidden="1" customHeight="1" x14ac:dyDescent="0.25">
      <c r="A41" s="1"/>
      <c r="B41" s="14"/>
      <c r="C41" s="10"/>
      <c r="D41" s="15"/>
      <c r="E41" s="12"/>
      <c r="F41" s="13"/>
    </row>
    <row r="42" spans="1:7" ht="24.75" customHeight="1" x14ac:dyDescent="0.25">
      <c r="A42" s="1"/>
      <c r="B42" s="53" t="s">
        <v>12</v>
      </c>
      <c r="C42" s="54"/>
      <c r="D42" s="23"/>
      <c r="E42" s="24"/>
      <c r="F42" s="24">
        <f>SUM(F30:F41)</f>
        <v>159732817</v>
      </c>
    </row>
    <row r="43" spans="1:7" ht="33.75" customHeight="1" x14ac:dyDescent="0.3">
      <c r="A43" s="1"/>
      <c r="B43" s="55" t="s">
        <v>13</v>
      </c>
      <c r="C43" s="56"/>
      <c r="D43" s="56"/>
      <c r="E43" s="57"/>
      <c r="F43" s="25">
        <f>+D3+D20-E29-F42-E20</f>
        <v>6520700</v>
      </c>
    </row>
    <row r="44" spans="1:7" x14ac:dyDescent="0.25">
      <c r="F44" s="36"/>
    </row>
    <row r="45" spans="1:7" x14ac:dyDescent="0.25">
      <c r="B45" s="27"/>
    </row>
  </sheetData>
  <mergeCells count="5">
    <mergeCell ref="B1:F1"/>
    <mergeCell ref="B20:C20"/>
    <mergeCell ref="B29:C29"/>
    <mergeCell ref="B42:C42"/>
    <mergeCell ref="B43:E43"/>
  </mergeCells>
  <conditionalFormatting sqref="B4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10" sqref="H10"/>
    </sheetView>
  </sheetViews>
  <sheetFormatPr defaultColWidth="9.140625" defaultRowHeight="15" outlineLevelRow="1" x14ac:dyDescent="0.25"/>
  <cols>
    <col min="1" max="1" width="1.42578125" style="29" customWidth="1"/>
    <col min="2" max="2" width="14.28515625" style="31" customWidth="1"/>
    <col min="3" max="5" width="14.28515625" style="29" customWidth="1"/>
    <col min="6" max="6" width="21.42578125" style="35" customWidth="1"/>
    <col min="7" max="8" width="14.28515625" style="35" customWidth="1"/>
    <col min="9" max="9" width="39" style="29" customWidth="1"/>
    <col min="10" max="10" width="21.42578125" style="29" customWidth="1"/>
    <col min="11" max="16384" width="9.140625" style="29"/>
  </cols>
  <sheetData>
    <row r="1" spans="1:10" ht="24" customHeight="1" x14ac:dyDescent="0.3">
      <c r="A1" s="58" t="s">
        <v>76</v>
      </c>
      <c r="B1" s="58"/>
      <c r="C1" s="58"/>
      <c r="D1" s="58"/>
      <c r="E1" s="58"/>
      <c r="F1" s="58"/>
      <c r="G1" s="58"/>
      <c r="H1" s="58"/>
      <c r="I1" s="58"/>
    </row>
    <row r="2" spans="1:10" ht="24" customHeight="1" x14ac:dyDescent="0.25">
      <c r="A2" s="59" t="s">
        <v>112</v>
      </c>
      <c r="B2" s="59"/>
      <c r="C2" s="59"/>
      <c r="D2" s="59"/>
      <c r="E2" s="59"/>
      <c r="F2" s="59"/>
      <c r="G2" s="59"/>
      <c r="H2" s="59"/>
      <c r="I2" s="59"/>
    </row>
    <row r="3" spans="1:10" ht="24" customHeight="1" x14ac:dyDescent="0.25">
      <c r="B3" s="46" t="s">
        <v>49</v>
      </c>
      <c r="C3" s="47" t="s">
        <v>14</v>
      </c>
      <c r="D3" s="47" t="s">
        <v>50</v>
      </c>
      <c r="E3" s="47" t="s">
        <v>15</v>
      </c>
      <c r="F3" s="30" t="s">
        <v>51</v>
      </c>
      <c r="G3" s="30" t="s">
        <v>52</v>
      </c>
      <c r="H3" s="30" t="s">
        <v>120</v>
      </c>
      <c r="I3" s="47" t="s">
        <v>53</v>
      </c>
      <c r="J3" s="47" t="s">
        <v>54</v>
      </c>
    </row>
    <row r="4" spans="1:10" ht="24" customHeight="1" outlineLevel="1" x14ac:dyDescent="0.25">
      <c r="B4" s="32">
        <v>46114</v>
      </c>
      <c r="C4" s="33" t="s">
        <v>113</v>
      </c>
      <c r="D4" s="33" t="s">
        <v>56</v>
      </c>
      <c r="E4" s="33" t="s">
        <v>114</v>
      </c>
      <c r="F4" s="34">
        <v>1675362</v>
      </c>
      <c r="G4" s="34">
        <v>134029</v>
      </c>
      <c r="H4" s="34">
        <f>F4+G4</f>
        <v>1809391</v>
      </c>
      <c r="I4" s="33" t="s">
        <v>16</v>
      </c>
      <c r="J4" s="33" t="s">
        <v>58</v>
      </c>
    </row>
    <row r="5" spans="1:10" ht="24" customHeight="1" outlineLevel="1" x14ac:dyDescent="0.25">
      <c r="B5" s="32">
        <v>46116</v>
      </c>
      <c r="C5" s="33" t="s">
        <v>115</v>
      </c>
      <c r="D5" s="33" t="s">
        <v>56</v>
      </c>
      <c r="E5" s="33" t="s">
        <v>116</v>
      </c>
      <c r="F5" s="34">
        <v>1610262</v>
      </c>
      <c r="G5" s="34">
        <v>128821</v>
      </c>
      <c r="H5" s="34">
        <f t="shared" ref="H5:H7" si="0">F5+G5</f>
        <v>1739083</v>
      </c>
      <c r="I5" s="33" t="s">
        <v>16</v>
      </c>
      <c r="J5" s="33" t="s">
        <v>58</v>
      </c>
    </row>
    <row r="6" spans="1:10" ht="24" customHeight="1" outlineLevel="1" x14ac:dyDescent="0.25">
      <c r="B6" s="32">
        <v>46119</v>
      </c>
      <c r="C6" s="33" t="s">
        <v>117</v>
      </c>
      <c r="D6" s="33" t="s">
        <v>56</v>
      </c>
      <c r="E6" s="33" t="s">
        <v>118</v>
      </c>
      <c r="F6" s="34">
        <v>3015652</v>
      </c>
      <c r="G6" s="34">
        <v>241252</v>
      </c>
      <c r="H6" s="34">
        <f t="shared" si="0"/>
        <v>3256904</v>
      </c>
      <c r="I6" s="33" t="s">
        <v>16</v>
      </c>
      <c r="J6" s="33" t="s">
        <v>58</v>
      </c>
    </row>
    <row r="7" spans="1:10" ht="24" customHeight="1" outlineLevel="1" x14ac:dyDescent="0.25">
      <c r="B7" s="32">
        <v>46141</v>
      </c>
      <c r="C7" s="33" t="s">
        <v>119</v>
      </c>
      <c r="D7" s="33" t="s">
        <v>70</v>
      </c>
      <c r="E7" s="33" t="s">
        <v>75</v>
      </c>
      <c r="F7" s="34">
        <v>-263591</v>
      </c>
      <c r="G7" s="34">
        <v>-21087</v>
      </c>
      <c r="H7" s="34">
        <f t="shared" si="0"/>
        <v>-284678</v>
      </c>
      <c r="I7" s="33" t="s">
        <v>16</v>
      </c>
      <c r="J7" s="33" t="s">
        <v>58</v>
      </c>
    </row>
    <row r="9" spans="1:10" x14ac:dyDescent="0.25">
      <c r="E9" s="29" t="s">
        <v>121</v>
      </c>
      <c r="F9" s="35">
        <f>SUM(F4:F6)</f>
        <v>6301276</v>
      </c>
      <c r="G9" s="35">
        <f t="shared" ref="G9:H9" si="1">SUM(G4:G6)</f>
        <v>504102</v>
      </c>
      <c r="H9" s="35">
        <f t="shared" si="1"/>
        <v>6805378</v>
      </c>
    </row>
    <row r="10" spans="1:10" x14ac:dyDescent="0.25">
      <c r="E10" s="29" t="s">
        <v>79</v>
      </c>
      <c r="F10" s="35">
        <f>F7</f>
        <v>-263591</v>
      </c>
      <c r="G10" s="35">
        <f t="shared" ref="G10:H10" si="2">G7</f>
        <v>-21087</v>
      </c>
      <c r="H10" s="35">
        <f t="shared" si="2"/>
        <v>-284678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>
      <selection activeCell="H17" sqref="H17"/>
    </sheetView>
  </sheetViews>
  <sheetFormatPr defaultColWidth="9.140625" defaultRowHeight="15" outlineLevelRow="1" x14ac:dyDescent="0.25"/>
  <cols>
    <col min="1" max="1" width="1.42578125" style="29" customWidth="1"/>
    <col min="2" max="2" width="14.28515625" style="31" customWidth="1"/>
    <col min="3" max="4" width="14.28515625" style="29" customWidth="1"/>
    <col min="5" max="5" width="11.85546875" style="29" customWidth="1"/>
    <col min="6" max="6" width="21.42578125" style="35" customWidth="1"/>
    <col min="7" max="8" width="14.28515625" style="35" customWidth="1"/>
    <col min="9" max="9" width="25.7109375" style="29" customWidth="1"/>
    <col min="10" max="10" width="21.42578125" style="29" customWidth="1"/>
    <col min="11" max="16384" width="9.140625" style="29"/>
  </cols>
  <sheetData>
    <row r="1" spans="1:10" ht="18.75" x14ac:dyDescent="0.3">
      <c r="A1" s="58" t="s">
        <v>109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82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46" t="s">
        <v>49</v>
      </c>
      <c r="C3" s="47" t="s">
        <v>14</v>
      </c>
      <c r="D3" s="47" t="s">
        <v>50</v>
      </c>
      <c r="E3" s="47" t="s">
        <v>15</v>
      </c>
      <c r="F3" s="30" t="s">
        <v>51</v>
      </c>
      <c r="G3" s="30" t="s">
        <v>52</v>
      </c>
      <c r="H3" s="30" t="s">
        <v>77</v>
      </c>
      <c r="I3" s="47" t="s">
        <v>53</v>
      </c>
      <c r="J3" s="47" t="s">
        <v>54</v>
      </c>
    </row>
    <row r="4" spans="1:10" ht="18.75" customHeight="1" outlineLevel="1" x14ac:dyDescent="0.25">
      <c r="B4" s="32">
        <v>46084</v>
      </c>
      <c r="C4" s="33" t="s">
        <v>83</v>
      </c>
      <c r="D4" s="33" t="s">
        <v>56</v>
      </c>
      <c r="E4" s="33" t="s">
        <v>84</v>
      </c>
      <c r="F4" s="34">
        <v>2429752</v>
      </c>
      <c r="G4" s="34">
        <v>194380</v>
      </c>
      <c r="H4" s="34">
        <f>F4+G4</f>
        <v>2624132</v>
      </c>
      <c r="I4" s="33" t="s">
        <v>16</v>
      </c>
      <c r="J4" s="33" t="s">
        <v>58</v>
      </c>
    </row>
    <row r="5" spans="1:10" ht="18.75" customHeight="1" outlineLevel="1" x14ac:dyDescent="0.25">
      <c r="B5" s="32">
        <v>46086</v>
      </c>
      <c r="C5" s="33" t="s">
        <v>85</v>
      </c>
      <c r="D5" s="33" t="s">
        <v>56</v>
      </c>
      <c r="E5" s="33" t="s">
        <v>86</v>
      </c>
      <c r="F5" s="34">
        <v>2426562</v>
      </c>
      <c r="G5" s="34">
        <v>194125</v>
      </c>
      <c r="H5" s="34">
        <f t="shared" ref="H5:H16" si="0">F5+G5</f>
        <v>2620687</v>
      </c>
      <c r="I5" s="33" t="s">
        <v>16</v>
      </c>
      <c r="J5" s="33" t="s">
        <v>58</v>
      </c>
    </row>
    <row r="6" spans="1:10" ht="18.75" customHeight="1" outlineLevel="1" x14ac:dyDescent="0.25">
      <c r="B6" s="32">
        <v>46088</v>
      </c>
      <c r="C6" s="33" t="s">
        <v>87</v>
      </c>
      <c r="D6" s="33" t="s">
        <v>56</v>
      </c>
      <c r="E6" s="33" t="s">
        <v>88</v>
      </c>
      <c r="F6" s="34">
        <v>3646224</v>
      </c>
      <c r="G6" s="34">
        <v>291698</v>
      </c>
      <c r="H6" s="34">
        <f t="shared" si="0"/>
        <v>3937922</v>
      </c>
      <c r="I6" s="33" t="s">
        <v>16</v>
      </c>
      <c r="J6" s="33" t="s">
        <v>58</v>
      </c>
    </row>
    <row r="7" spans="1:10" ht="18.75" customHeight="1" outlineLevel="1" x14ac:dyDescent="0.25">
      <c r="B7" s="32">
        <v>46091</v>
      </c>
      <c r="C7" s="33" t="s">
        <v>89</v>
      </c>
      <c r="D7" s="33" t="s">
        <v>56</v>
      </c>
      <c r="E7" s="33" t="s">
        <v>90</v>
      </c>
      <c r="F7" s="34">
        <v>3708133</v>
      </c>
      <c r="G7" s="34">
        <v>296651</v>
      </c>
      <c r="H7" s="34">
        <f t="shared" si="0"/>
        <v>4004784</v>
      </c>
      <c r="I7" s="33" t="s">
        <v>16</v>
      </c>
      <c r="J7" s="33" t="s">
        <v>58</v>
      </c>
    </row>
    <row r="8" spans="1:10" ht="18.75" customHeight="1" outlineLevel="1" x14ac:dyDescent="0.25">
      <c r="B8" s="32">
        <v>46093</v>
      </c>
      <c r="C8" s="33" t="s">
        <v>91</v>
      </c>
      <c r="D8" s="33" t="s">
        <v>56</v>
      </c>
      <c r="E8" s="33" t="s">
        <v>92</v>
      </c>
      <c r="F8" s="34">
        <v>2020007</v>
      </c>
      <c r="G8" s="34">
        <v>161601</v>
      </c>
      <c r="H8" s="34">
        <f t="shared" si="0"/>
        <v>2181608</v>
      </c>
      <c r="I8" s="33" t="s">
        <v>16</v>
      </c>
      <c r="J8" s="33" t="s">
        <v>58</v>
      </c>
    </row>
    <row r="9" spans="1:10" ht="18.75" customHeight="1" outlineLevel="1" x14ac:dyDescent="0.25">
      <c r="B9" s="32">
        <v>46095</v>
      </c>
      <c r="C9" s="33" t="s">
        <v>93</v>
      </c>
      <c r="D9" s="33" t="s">
        <v>56</v>
      </c>
      <c r="E9" s="33" t="s">
        <v>94</v>
      </c>
      <c r="F9" s="34">
        <v>3646224</v>
      </c>
      <c r="G9" s="34">
        <v>291698</v>
      </c>
      <c r="H9" s="34">
        <f t="shared" si="0"/>
        <v>3937922</v>
      </c>
      <c r="I9" s="33" t="s">
        <v>16</v>
      </c>
      <c r="J9" s="33" t="s">
        <v>58</v>
      </c>
    </row>
    <row r="10" spans="1:10" ht="18.75" customHeight="1" outlineLevel="1" x14ac:dyDescent="0.25">
      <c r="B10" s="32">
        <v>46098</v>
      </c>
      <c r="C10" s="33" t="s">
        <v>95</v>
      </c>
      <c r="D10" s="33" t="s">
        <v>56</v>
      </c>
      <c r="E10" s="33" t="s">
        <v>96</v>
      </c>
      <c r="F10" s="34">
        <v>3090325</v>
      </c>
      <c r="G10" s="34">
        <v>247226</v>
      </c>
      <c r="H10" s="34">
        <f t="shared" si="0"/>
        <v>3337551</v>
      </c>
      <c r="I10" s="33" t="s">
        <v>16</v>
      </c>
      <c r="J10" s="33" t="s">
        <v>58</v>
      </c>
    </row>
    <row r="11" spans="1:10" ht="18.75" customHeight="1" outlineLevel="1" x14ac:dyDescent="0.25">
      <c r="B11" s="32">
        <v>46100</v>
      </c>
      <c r="C11" s="33" t="s">
        <v>97</v>
      </c>
      <c r="D11" s="33" t="s">
        <v>56</v>
      </c>
      <c r="E11" s="33" t="s">
        <v>98</v>
      </c>
      <c r="F11" s="34">
        <v>3109470</v>
      </c>
      <c r="G11" s="34">
        <v>248758</v>
      </c>
      <c r="H11" s="34">
        <f t="shared" si="0"/>
        <v>3358228</v>
      </c>
      <c r="I11" s="33" t="s">
        <v>16</v>
      </c>
      <c r="J11" s="33" t="s">
        <v>58</v>
      </c>
    </row>
    <row r="12" spans="1:10" ht="18.75" customHeight="1" outlineLevel="1" x14ac:dyDescent="0.25">
      <c r="B12" s="32">
        <v>46102</v>
      </c>
      <c r="C12" s="33" t="s">
        <v>99</v>
      </c>
      <c r="D12" s="33" t="s">
        <v>56</v>
      </c>
      <c r="E12" s="33" t="s">
        <v>100</v>
      </c>
      <c r="F12" s="34">
        <v>3106279</v>
      </c>
      <c r="G12" s="34">
        <v>248502</v>
      </c>
      <c r="H12" s="34">
        <f t="shared" si="0"/>
        <v>3354781</v>
      </c>
      <c r="I12" s="33" t="s">
        <v>16</v>
      </c>
      <c r="J12" s="33" t="s">
        <v>58</v>
      </c>
    </row>
    <row r="13" spans="1:10" ht="18.75" customHeight="1" outlineLevel="1" x14ac:dyDescent="0.25">
      <c r="B13" s="32">
        <v>46105</v>
      </c>
      <c r="C13" s="33" t="s">
        <v>101</v>
      </c>
      <c r="D13" s="33" t="s">
        <v>56</v>
      </c>
      <c r="E13" s="33" t="s">
        <v>102</v>
      </c>
      <c r="F13" s="34">
        <v>2621862</v>
      </c>
      <c r="G13" s="34">
        <v>209749</v>
      </c>
      <c r="H13" s="34">
        <f t="shared" si="0"/>
        <v>2831611</v>
      </c>
      <c r="I13" s="33" t="s">
        <v>16</v>
      </c>
      <c r="J13" s="33" t="s">
        <v>58</v>
      </c>
    </row>
    <row r="14" spans="1:10" ht="18.75" customHeight="1" outlineLevel="1" x14ac:dyDescent="0.25">
      <c r="B14" s="32">
        <v>46107</v>
      </c>
      <c r="C14" s="33" t="s">
        <v>103</v>
      </c>
      <c r="D14" s="33" t="s">
        <v>56</v>
      </c>
      <c r="E14" s="33" t="s">
        <v>104</v>
      </c>
      <c r="F14" s="34">
        <v>2162971</v>
      </c>
      <c r="G14" s="34">
        <v>173038</v>
      </c>
      <c r="H14" s="34">
        <f t="shared" si="0"/>
        <v>2336009</v>
      </c>
      <c r="I14" s="33" t="s">
        <v>16</v>
      </c>
      <c r="J14" s="33" t="s">
        <v>58</v>
      </c>
    </row>
    <row r="15" spans="1:10" ht="18.75" customHeight="1" outlineLevel="1" x14ac:dyDescent="0.25">
      <c r="B15" s="32">
        <v>46109</v>
      </c>
      <c r="C15" s="33" t="s">
        <v>105</v>
      </c>
      <c r="D15" s="33" t="s">
        <v>56</v>
      </c>
      <c r="E15" s="33" t="s">
        <v>106</v>
      </c>
      <c r="F15" s="34">
        <v>3226907</v>
      </c>
      <c r="G15" s="34">
        <v>258153</v>
      </c>
      <c r="H15" s="34">
        <f t="shared" si="0"/>
        <v>3485060</v>
      </c>
      <c r="I15" s="33" t="s">
        <v>16</v>
      </c>
      <c r="J15" s="33" t="s">
        <v>58</v>
      </c>
    </row>
    <row r="16" spans="1:10" ht="18.75" customHeight="1" outlineLevel="1" x14ac:dyDescent="0.25">
      <c r="B16" s="32">
        <v>46112</v>
      </c>
      <c r="C16" s="33" t="s">
        <v>107</v>
      </c>
      <c r="D16" s="33" t="s">
        <v>56</v>
      </c>
      <c r="E16" s="33" t="s">
        <v>108</v>
      </c>
      <c r="F16" s="34">
        <v>2355080</v>
      </c>
      <c r="G16" s="34">
        <v>188406</v>
      </c>
      <c r="H16" s="34">
        <f t="shared" si="0"/>
        <v>2543486</v>
      </c>
      <c r="I16" s="33" t="s">
        <v>16</v>
      </c>
      <c r="J16" s="33" t="s">
        <v>58</v>
      </c>
    </row>
    <row r="17" spans="6:8" ht="15.75" x14ac:dyDescent="0.25">
      <c r="F17" s="51">
        <f>SUM(F4:F16)</f>
        <v>37549796</v>
      </c>
      <c r="G17" s="51">
        <f t="shared" ref="G17:H17" si="1">SUM(G4:G16)</f>
        <v>3003985</v>
      </c>
      <c r="H17" s="51">
        <f t="shared" si="1"/>
        <v>40553781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H15" sqref="H15"/>
    </sheetView>
  </sheetViews>
  <sheetFormatPr defaultColWidth="9.140625" defaultRowHeight="15" outlineLevelRow="1" x14ac:dyDescent="0.25"/>
  <cols>
    <col min="1" max="1" width="1.42578125" style="29" customWidth="1"/>
    <col min="2" max="2" width="14.28515625" style="31" customWidth="1"/>
    <col min="3" max="4" width="14.28515625" style="29" customWidth="1"/>
    <col min="5" max="5" width="15" style="29" customWidth="1"/>
    <col min="6" max="6" width="21.42578125" style="35" customWidth="1"/>
    <col min="7" max="8" width="14.28515625" style="35" customWidth="1"/>
    <col min="9" max="9" width="48" style="29" customWidth="1"/>
    <col min="10" max="10" width="16.140625" style="29" customWidth="1"/>
    <col min="11" max="16384" width="9.140625" style="29"/>
  </cols>
  <sheetData>
    <row r="1" spans="1:10" ht="21.75" customHeight="1" x14ac:dyDescent="0.3">
      <c r="A1" s="58" t="s">
        <v>76</v>
      </c>
      <c r="B1" s="58"/>
      <c r="C1" s="58"/>
      <c r="D1" s="58"/>
      <c r="E1" s="58"/>
      <c r="F1" s="58"/>
      <c r="G1" s="58"/>
      <c r="H1" s="58"/>
      <c r="I1" s="58"/>
    </row>
    <row r="2" spans="1:10" ht="21.75" customHeight="1" x14ac:dyDescent="0.25">
      <c r="A2" s="59" t="s">
        <v>48</v>
      </c>
      <c r="B2" s="59"/>
      <c r="C2" s="59"/>
      <c r="D2" s="59"/>
      <c r="E2" s="59"/>
      <c r="F2" s="59"/>
      <c r="G2" s="59"/>
      <c r="H2" s="59"/>
      <c r="I2" s="59"/>
    </row>
    <row r="3" spans="1:10" ht="28.5" customHeight="1" x14ac:dyDescent="0.25">
      <c r="B3" s="46" t="s">
        <v>49</v>
      </c>
      <c r="C3" s="47" t="s">
        <v>14</v>
      </c>
      <c r="D3" s="47" t="s">
        <v>50</v>
      </c>
      <c r="E3" s="47" t="s">
        <v>15</v>
      </c>
      <c r="F3" s="30" t="s">
        <v>51</v>
      </c>
      <c r="G3" s="30" t="s">
        <v>52</v>
      </c>
      <c r="H3" s="30" t="s">
        <v>77</v>
      </c>
      <c r="I3" s="47" t="s">
        <v>53</v>
      </c>
      <c r="J3" s="47" t="s">
        <v>54</v>
      </c>
    </row>
    <row r="4" spans="1:10" ht="21.75" customHeight="1" outlineLevel="1" x14ac:dyDescent="0.25">
      <c r="B4" s="32">
        <v>46056</v>
      </c>
      <c r="C4" s="33" t="s">
        <v>55</v>
      </c>
      <c r="D4" s="33" t="s">
        <v>56</v>
      </c>
      <c r="E4" s="33" t="s">
        <v>57</v>
      </c>
      <c r="F4" s="34">
        <v>4629106</v>
      </c>
      <c r="G4" s="34">
        <v>370328</v>
      </c>
      <c r="H4" s="34">
        <f>F4+G4</f>
        <v>4999434</v>
      </c>
      <c r="I4" s="33" t="s">
        <v>16</v>
      </c>
      <c r="J4" s="33" t="s">
        <v>58</v>
      </c>
    </row>
    <row r="5" spans="1:10" ht="21.75" customHeight="1" outlineLevel="1" x14ac:dyDescent="0.25">
      <c r="B5" s="32">
        <v>46058</v>
      </c>
      <c r="C5" s="33" t="s">
        <v>59</v>
      </c>
      <c r="D5" s="33" t="s">
        <v>56</v>
      </c>
      <c r="E5" s="33" t="s">
        <v>60</v>
      </c>
      <c r="F5" s="34">
        <v>5321586</v>
      </c>
      <c r="G5" s="34">
        <v>425727</v>
      </c>
      <c r="H5" s="34">
        <f t="shared" ref="H5:H12" si="0">F5+G5</f>
        <v>5747313</v>
      </c>
      <c r="I5" s="33" t="s">
        <v>16</v>
      </c>
      <c r="J5" s="33" t="s">
        <v>58</v>
      </c>
    </row>
    <row r="6" spans="1:10" ht="21.75" customHeight="1" outlineLevel="1" x14ac:dyDescent="0.25">
      <c r="B6" s="32">
        <v>46060</v>
      </c>
      <c r="C6" s="33" t="s">
        <v>61</v>
      </c>
      <c r="D6" s="33" t="s">
        <v>56</v>
      </c>
      <c r="E6" s="33" t="s">
        <v>62</v>
      </c>
      <c r="F6" s="34">
        <v>5045232</v>
      </c>
      <c r="G6" s="34">
        <v>403619</v>
      </c>
      <c r="H6" s="34">
        <f t="shared" si="0"/>
        <v>5448851</v>
      </c>
      <c r="I6" s="33" t="s">
        <v>16</v>
      </c>
      <c r="J6" s="33" t="s">
        <v>58</v>
      </c>
    </row>
    <row r="7" spans="1:10" ht="21.75" customHeight="1" outlineLevel="1" x14ac:dyDescent="0.25">
      <c r="B7" s="32">
        <v>46063</v>
      </c>
      <c r="C7" s="33" t="s">
        <v>63</v>
      </c>
      <c r="D7" s="33" t="s">
        <v>56</v>
      </c>
      <c r="E7" s="33" t="s">
        <v>64</v>
      </c>
      <c r="F7" s="34">
        <v>5354778</v>
      </c>
      <c r="G7" s="34">
        <v>428382</v>
      </c>
      <c r="H7" s="34">
        <f t="shared" si="0"/>
        <v>5783160</v>
      </c>
      <c r="I7" s="33" t="s">
        <v>16</v>
      </c>
      <c r="J7" s="33" t="s">
        <v>58</v>
      </c>
    </row>
    <row r="8" spans="1:10" ht="21.75" customHeight="1" outlineLevel="1" x14ac:dyDescent="0.25">
      <c r="B8" s="32">
        <v>46065</v>
      </c>
      <c r="C8" s="33" t="s">
        <v>65</v>
      </c>
      <c r="D8" s="33" t="s">
        <v>56</v>
      </c>
      <c r="E8" s="33" t="s">
        <v>66</v>
      </c>
      <c r="F8" s="34">
        <v>13410565</v>
      </c>
      <c r="G8" s="34">
        <v>1072845</v>
      </c>
      <c r="H8" s="34">
        <f t="shared" si="0"/>
        <v>14483410</v>
      </c>
      <c r="I8" s="33" t="s">
        <v>16</v>
      </c>
      <c r="J8" s="33" t="s">
        <v>58</v>
      </c>
    </row>
    <row r="9" spans="1:10" ht="21.75" customHeight="1" outlineLevel="1" x14ac:dyDescent="0.25">
      <c r="B9" s="32">
        <v>46077</v>
      </c>
      <c r="C9" s="33" t="s">
        <v>67</v>
      </c>
      <c r="D9" s="33" t="s">
        <v>56</v>
      </c>
      <c r="E9" s="33" t="s">
        <v>68</v>
      </c>
      <c r="F9" s="34">
        <v>10145992</v>
      </c>
      <c r="G9" s="34">
        <v>811679</v>
      </c>
      <c r="H9" s="34">
        <f t="shared" si="0"/>
        <v>10957671</v>
      </c>
      <c r="I9" s="33" t="s">
        <v>16</v>
      </c>
      <c r="J9" s="33" t="s">
        <v>58</v>
      </c>
    </row>
    <row r="10" spans="1:10" ht="21.75" customHeight="1" outlineLevel="1" x14ac:dyDescent="0.25">
      <c r="B10" s="32">
        <v>46079</v>
      </c>
      <c r="C10" s="33" t="s">
        <v>69</v>
      </c>
      <c r="D10" s="33" t="s">
        <v>70</v>
      </c>
      <c r="E10" s="33" t="s">
        <v>75</v>
      </c>
      <c r="F10" s="34">
        <v>-260400</v>
      </c>
      <c r="G10" s="34">
        <v>-20832</v>
      </c>
      <c r="H10" s="34">
        <f t="shared" si="0"/>
        <v>-281232</v>
      </c>
      <c r="I10" s="33" t="s">
        <v>16</v>
      </c>
      <c r="J10" s="33" t="s">
        <v>58</v>
      </c>
    </row>
    <row r="11" spans="1:10" ht="21.75" customHeight="1" outlineLevel="1" x14ac:dyDescent="0.25">
      <c r="B11" s="32">
        <v>46079</v>
      </c>
      <c r="C11" s="33" t="s">
        <v>71</v>
      </c>
      <c r="D11" s="33" t="s">
        <v>56</v>
      </c>
      <c r="E11" s="33" t="s">
        <v>72</v>
      </c>
      <c r="F11" s="34">
        <v>3087134</v>
      </c>
      <c r="G11" s="34">
        <v>246971</v>
      </c>
      <c r="H11" s="34">
        <f t="shared" si="0"/>
        <v>3334105</v>
      </c>
      <c r="I11" s="33" t="s">
        <v>16</v>
      </c>
      <c r="J11" s="33" t="s">
        <v>58</v>
      </c>
    </row>
    <row r="12" spans="1:10" ht="21.75" customHeight="1" outlineLevel="1" x14ac:dyDescent="0.25">
      <c r="B12" s="32">
        <v>46081</v>
      </c>
      <c r="C12" s="33" t="s">
        <v>73</v>
      </c>
      <c r="D12" s="33" t="s">
        <v>56</v>
      </c>
      <c r="E12" s="33" t="s">
        <v>74</v>
      </c>
      <c r="F12" s="34">
        <v>2774397</v>
      </c>
      <c r="G12" s="34">
        <v>221952</v>
      </c>
      <c r="H12" s="34">
        <f t="shared" si="0"/>
        <v>2996349</v>
      </c>
      <c r="I12" s="33" t="s">
        <v>16</v>
      </c>
      <c r="J12" s="33" t="s">
        <v>58</v>
      </c>
    </row>
    <row r="13" spans="1:10" ht="21.75" customHeight="1" x14ac:dyDescent="0.25">
      <c r="B13" s="49"/>
      <c r="F13" s="48"/>
      <c r="G13" s="48"/>
      <c r="H13" s="50"/>
    </row>
    <row r="14" spans="1:10" ht="21.75" customHeight="1" x14ac:dyDescent="0.25">
      <c r="E14" s="29" t="s">
        <v>78</v>
      </c>
      <c r="F14" s="35">
        <f>SUM(F4:F9)+F11+F12</f>
        <v>49768790</v>
      </c>
      <c r="G14" s="35">
        <f t="shared" ref="G14:H14" si="1">SUM(G4:G9)+G11+G12</f>
        <v>3981503</v>
      </c>
      <c r="H14" s="35">
        <f t="shared" si="1"/>
        <v>53750293</v>
      </c>
    </row>
    <row r="15" spans="1:10" ht="21.75" customHeight="1" x14ac:dyDescent="0.25">
      <c r="E15" s="29" t="s">
        <v>79</v>
      </c>
      <c r="F15" s="35">
        <f>F10</f>
        <v>-260400</v>
      </c>
      <c r="G15" s="35">
        <f t="shared" ref="G15:H15" si="2">G10</f>
        <v>-20832</v>
      </c>
      <c r="H15" s="35">
        <f t="shared" si="2"/>
        <v>-281232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4"/>
  <sheetViews>
    <sheetView topLeftCell="C1" zoomScaleNormal="100" workbookViewId="0">
      <selection activeCell="E15" sqref="E15:E16"/>
    </sheetView>
  </sheetViews>
  <sheetFormatPr defaultColWidth="9.140625" defaultRowHeight="15" x14ac:dyDescent="0.25"/>
  <cols>
    <col min="1" max="1" width="13.5703125" style="31" customWidth="1"/>
    <col min="2" max="2" width="15" style="29" customWidth="1"/>
    <col min="3" max="3" width="30" style="29" customWidth="1"/>
    <col min="4" max="4" width="16.7109375" style="44" customWidth="1"/>
    <col min="5" max="8" width="17.140625" style="35" customWidth="1"/>
    <col min="9" max="9" width="10.7109375" style="29" bestFit="1" customWidth="1"/>
    <col min="10" max="16384" width="9.140625" style="29"/>
  </cols>
  <sheetData>
    <row r="1" spans="1:9" ht="24" customHeight="1" x14ac:dyDescent="0.3">
      <c r="A1" s="60" t="s">
        <v>18</v>
      </c>
      <c r="B1" s="60"/>
      <c r="C1" s="60"/>
      <c r="D1" s="60"/>
      <c r="E1" s="60"/>
      <c r="F1" s="60"/>
      <c r="G1" s="60"/>
      <c r="H1" s="60"/>
    </row>
    <row r="2" spans="1:9" ht="24" customHeight="1" x14ac:dyDescent="0.25">
      <c r="A2" s="37" t="s">
        <v>19</v>
      </c>
      <c r="B2" s="38" t="s">
        <v>14</v>
      </c>
      <c r="C2" s="38" t="s">
        <v>20</v>
      </c>
      <c r="D2" s="38" t="s">
        <v>15</v>
      </c>
      <c r="E2" s="30" t="s">
        <v>21</v>
      </c>
      <c r="F2" s="30" t="s">
        <v>22</v>
      </c>
      <c r="G2" s="30" t="s">
        <v>23</v>
      </c>
      <c r="H2" s="30" t="s">
        <v>24</v>
      </c>
    </row>
    <row r="3" spans="1:9" s="42" customFormat="1" ht="24" customHeight="1" x14ac:dyDescent="0.25">
      <c r="A3" s="32">
        <v>46053</v>
      </c>
      <c r="B3" s="33" t="s">
        <v>25</v>
      </c>
      <c r="C3" s="33" t="s">
        <v>16</v>
      </c>
      <c r="D3" s="33" t="s">
        <v>26</v>
      </c>
      <c r="E3" s="34">
        <v>2860427</v>
      </c>
      <c r="F3" s="34">
        <v>200230</v>
      </c>
      <c r="G3" s="34">
        <v>212816</v>
      </c>
      <c r="H3" s="34">
        <v>2873013</v>
      </c>
      <c r="I3" s="45"/>
    </row>
    <row r="4" spans="1:9" ht="24" customHeight="1" x14ac:dyDescent="0.25">
      <c r="A4" s="39">
        <v>46051</v>
      </c>
      <c r="B4" s="40" t="s">
        <v>27</v>
      </c>
      <c r="C4" s="40" t="s">
        <v>16</v>
      </c>
      <c r="D4" s="40" t="s">
        <v>28</v>
      </c>
      <c r="E4" s="41">
        <v>3312760</v>
      </c>
      <c r="F4" s="41">
        <v>231893</v>
      </c>
      <c r="G4" s="41">
        <v>246469</v>
      </c>
      <c r="H4" s="41">
        <v>3327336</v>
      </c>
    </row>
    <row r="5" spans="1:9" ht="24" customHeight="1" x14ac:dyDescent="0.25">
      <c r="A5" s="39">
        <v>46049</v>
      </c>
      <c r="B5" s="40" t="s">
        <v>29</v>
      </c>
      <c r="C5" s="40" t="s">
        <v>16</v>
      </c>
      <c r="D5" s="40" t="s">
        <v>30</v>
      </c>
      <c r="E5" s="41">
        <v>4320760</v>
      </c>
      <c r="F5" s="41">
        <v>302453</v>
      </c>
      <c r="G5" s="41">
        <v>321465</v>
      </c>
      <c r="H5" s="41">
        <v>4339772</v>
      </c>
    </row>
    <row r="6" spans="1:9" ht="24" customHeight="1" x14ac:dyDescent="0.25">
      <c r="A6" s="39">
        <v>46045</v>
      </c>
      <c r="B6" s="40" t="s">
        <v>31</v>
      </c>
      <c r="C6" s="40" t="s">
        <v>16</v>
      </c>
      <c r="D6" s="40" t="s">
        <v>32</v>
      </c>
      <c r="E6" s="41">
        <v>3467808</v>
      </c>
      <c r="F6" s="41">
        <v>242747</v>
      </c>
      <c r="G6" s="41">
        <v>258005</v>
      </c>
      <c r="H6" s="41">
        <v>3483066</v>
      </c>
    </row>
    <row r="7" spans="1:9" ht="24" customHeight="1" x14ac:dyDescent="0.25">
      <c r="A7" s="39">
        <v>46042</v>
      </c>
      <c r="B7" s="40" t="s">
        <v>33</v>
      </c>
      <c r="C7" s="40" t="s">
        <v>16</v>
      </c>
      <c r="D7" s="40" t="s">
        <v>34</v>
      </c>
      <c r="E7" s="41">
        <v>3743522</v>
      </c>
      <c r="F7" s="41">
        <v>262047</v>
      </c>
      <c r="G7" s="41">
        <v>278518</v>
      </c>
      <c r="H7" s="41">
        <v>3759993</v>
      </c>
    </row>
    <row r="8" spans="1:9" ht="24" customHeight="1" x14ac:dyDescent="0.25">
      <c r="A8" s="39">
        <v>46039</v>
      </c>
      <c r="B8" s="40" t="s">
        <v>35</v>
      </c>
      <c r="C8" s="40" t="s">
        <v>16</v>
      </c>
      <c r="D8" s="40" t="s">
        <v>36</v>
      </c>
      <c r="E8" s="41">
        <v>2843236</v>
      </c>
      <c r="F8" s="41">
        <v>199027</v>
      </c>
      <c r="G8" s="41">
        <v>211537</v>
      </c>
      <c r="H8" s="41">
        <v>2855746</v>
      </c>
    </row>
    <row r="9" spans="1:9" ht="24" customHeight="1" x14ac:dyDescent="0.25">
      <c r="A9" s="39">
        <v>46037</v>
      </c>
      <c r="B9" s="40" t="s">
        <v>37</v>
      </c>
      <c r="C9" s="40" t="s">
        <v>16</v>
      </c>
      <c r="D9" s="40" t="s">
        <v>38</v>
      </c>
      <c r="E9" s="41">
        <v>2985332</v>
      </c>
      <c r="F9" s="41">
        <v>208973</v>
      </c>
      <c r="G9" s="41">
        <v>222109</v>
      </c>
      <c r="H9" s="41">
        <v>2998468</v>
      </c>
    </row>
    <row r="10" spans="1:9" ht="24" customHeight="1" x14ac:dyDescent="0.25">
      <c r="A10" s="39">
        <v>46035</v>
      </c>
      <c r="B10" s="40" t="s">
        <v>39</v>
      </c>
      <c r="C10" s="40" t="s">
        <v>16</v>
      </c>
      <c r="D10" s="40" t="s">
        <v>40</v>
      </c>
      <c r="E10" s="41">
        <v>3911522</v>
      </c>
      <c r="F10" s="41">
        <v>273807</v>
      </c>
      <c r="G10" s="41">
        <v>291017</v>
      </c>
      <c r="H10" s="41">
        <v>3928732</v>
      </c>
    </row>
    <row r="11" spans="1:9" ht="24" customHeight="1" x14ac:dyDescent="0.25">
      <c r="A11" s="39">
        <v>46030</v>
      </c>
      <c r="B11" s="40" t="s">
        <v>41</v>
      </c>
      <c r="C11" s="40" t="s">
        <v>16</v>
      </c>
      <c r="D11" s="40" t="s">
        <v>42</v>
      </c>
      <c r="E11" s="41">
        <v>1555142</v>
      </c>
      <c r="F11" s="41">
        <v>108860</v>
      </c>
      <c r="G11" s="41">
        <v>115703</v>
      </c>
      <c r="H11" s="41">
        <v>1561985</v>
      </c>
    </row>
    <row r="12" spans="1:9" ht="24" customHeight="1" x14ac:dyDescent="0.25">
      <c r="A12" s="39">
        <v>46028</v>
      </c>
      <c r="B12" s="40" t="s">
        <v>43</v>
      </c>
      <c r="C12" s="40" t="s">
        <v>16</v>
      </c>
      <c r="D12" s="40" t="s">
        <v>44</v>
      </c>
      <c r="E12" s="41">
        <v>2744094</v>
      </c>
      <c r="F12" s="41">
        <v>192087</v>
      </c>
      <c r="G12" s="41">
        <v>204161</v>
      </c>
      <c r="H12" s="41">
        <v>2756168</v>
      </c>
    </row>
    <row r="13" spans="1:9" ht="24" customHeight="1" x14ac:dyDescent="0.25">
      <c r="A13" s="39">
        <v>46025</v>
      </c>
      <c r="B13" s="40" t="s">
        <v>45</v>
      </c>
      <c r="C13" s="40" t="s">
        <v>16</v>
      </c>
      <c r="D13" s="40" t="s">
        <v>46</v>
      </c>
      <c r="E13" s="41">
        <v>4169998</v>
      </c>
      <c r="F13" s="41">
        <v>291900</v>
      </c>
      <c r="G13" s="41">
        <v>310248</v>
      </c>
      <c r="H13" s="41">
        <v>4188346</v>
      </c>
    </row>
    <row r="14" spans="1:9" x14ac:dyDescent="0.25">
      <c r="E14" s="43">
        <f>SUM(E3:E13)</f>
        <v>35914601</v>
      </c>
      <c r="F14" s="43">
        <f t="shared" ref="F14:H14" si="0">SUM(F3:F13)</f>
        <v>2514024</v>
      </c>
      <c r="G14" s="43">
        <f t="shared" si="0"/>
        <v>2672048</v>
      </c>
      <c r="H14" s="43">
        <f t="shared" si="0"/>
        <v>36072625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2025-02-22T04:25:54Z</dcterms:created>
  <dcterms:modified xsi:type="dcterms:W3CDTF">2026-05-08T03:26:13Z</dcterms:modified>
</cp:coreProperties>
</file>