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4.family mart ( GĐVN)\2025\"/>
    </mc:Choice>
  </mc:AlternateContent>
  <bookViews>
    <workbookView xWindow="0" yWindow="0" windowWidth="24000" windowHeight="9210"/>
  </bookViews>
  <sheets>
    <sheet name="Công nợ" sheetId="1" r:id="rId1"/>
    <sheet name="T12" sheetId="13" r:id="rId2"/>
    <sheet name="T11" sheetId="12" r:id="rId3"/>
    <sheet name="T10" sheetId="11" r:id="rId4"/>
    <sheet name="T9" sheetId="10" r:id="rId5"/>
    <sheet name="T8" sheetId="9" r:id="rId6"/>
    <sheet name="T7" sheetId="8" r:id="rId7"/>
    <sheet name="T6" sheetId="7" r:id="rId8"/>
    <sheet name="T5" sheetId="6" r:id="rId9"/>
    <sheet name="T4" sheetId="5" r:id="rId10"/>
    <sheet name="T3" sheetId="4" r:id="rId11"/>
    <sheet name="T2" sheetId="3" r:id="rId12"/>
    <sheet name="T1" sheetId="2" r:id="rId13"/>
  </sheets>
  <definedNames>
    <definedName name="_xlnm._FilterDatabase" localSheetId="7" hidden="1">'T6'!$B$3:$J$3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42" i="1" l="1"/>
  <c r="H19" i="13"/>
  <c r="G20" i="13"/>
  <c r="H20" i="13"/>
  <c r="F20" i="13"/>
  <c r="G19" i="13"/>
  <c r="F19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4" i="13"/>
  <c r="G17" i="12" l="1"/>
  <c r="H17" i="12"/>
  <c r="F17" i="12"/>
  <c r="H5" i="12"/>
  <c r="H6" i="12"/>
  <c r="H7" i="12"/>
  <c r="H8" i="12"/>
  <c r="H9" i="12"/>
  <c r="H10" i="12"/>
  <c r="H11" i="12"/>
  <c r="H12" i="12"/>
  <c r="H13" i="12"/>
  <c r="H14" i="12"/>
  <c r="H15" i="12"/>
  <c r="H16" i="12"/>
  <c r="H4" i="12"/>
  <c r="E20" i="1" l="1"/>
  <c r="D20" i="1"/>
  <c r="G17" i="11"/>
  <c r="H17" i="11"/>
  <c r="F17" i="11"/>
  <c r="H5" i="11"/>
  <c r="H6" i="11"/>
  <c r="H7" i="11"/>
  <c r="H8" i="11"/>
  <c r="H9" i="11"/>
  <c r="H10" i="11"/>
  <c r="H11" i="11"/>
  <c r="H12" i="11"/>
  <c r="H13" i="11"/>
  <c r="H14" i="11"/>
  <c r="H15" i="11"/>
  <c r="H16" i="11"/>
  <c r="H4" i="11"/>
  <c r="F21" i="10" l="1"/>
  <c r="F19" i="8"/>
  <c r="F43" i="1" l="1"/>
  <c r="G19" i="10"/>
  <c r="H19" i="10"/>
  <c r="F19" i="10"/>
  <c r="G18" i="10"/>
  <c r="H18" i="10"/>
  <c r="F18" i="10"/>
  <c r="H5" i="10"/>
  <c r="H6" i="10"/>
  <c r="H7" i="10"/>
  <c r="H8" i="10"/>
  <c r="H9" i="10"/>
  <c r="H10" i="10"/>
  <c r="H11" i="10"/>
  <c r="H12" i="10"/>
  <c r="H13" i="10"/>
  <c r="H14" i="10"/>
  <c r="H15" i="10"/>
  <c r="H16" i="10"/>
  <c r="H4" i="10"/>
  <c r="G19" i="8" l="1"/>
  <c r="H19" i="8"/>
  <c r="H18" i="8"/>
  <c r="G17" i="9" l="1"/>
  <c r="H17" i="9"/>
  <c r="F17" i="9"/>
  <c r="H5" i="9"/>
  <c r="H6" i="9"/>
  <c r="H7" i="9"/>
  <c r="H8" i="9"/>
  <c r="H9" i="9"/>
  <c r="H10" i="9"/>
  <c r="H11" i="9"/>
  <c r="H12" i="9"/>
  <c r="H13" i="9"/>
  <c r="H14" i="9"/>
  <c r="H15" i="9"/>
  <c r="H16" i="9"/>
  <c r="H4" i="9"/>
  <c r="H5" i="8" l="1"/>
  <c r="H6" i="8"/>
  <c r="H7" i="8"/>
  <c r="H8" i="8"/>
  <c r="H9" i="8"/>
  <c r="H10" i="8"/>
  <c r="H11" i="8"/>
  <c r="H12" i="8"/>
  <c r="H13" i="8"/>
  <c r="H14" i="8"/>
  <c r="H15" i="8"/>
  <c r="H16" i="8"/>
  <c r="H17" i="8"/>
  <c r="H4" i="8"/>
  <c r="H19" i="6" l="1"/>
  <c r="G19" i="7"/>
  <c r="F19" i="7"/>
  <c r="G18" i="7"/>
  <c r="F18" i="7"/>
  <c r="H16" i="7"/>
  <c r="H14" i="7"/>
  <c r="H13" i="7"/>
  <c r="H12" i="7"/>
  <c r="H11" i="7"/>
  <c r="H10" i="7"/>
  <c r="H9" i="7"/>
  <c r="H8" i="7"/>
  <c r="H7" i="7"/>
  <c r="H6" i="7"/>
  <c r="H5" i="7"/>
  <c r="H18" i="7" s="1"/>
  <c r="H4" i="7"/>
  <c r="H19" i="7" s="1"/>
  <c r="H15" i="7"/>
  <c r="G17" i="6" l="1"/>
  <c r="H17" i="6"/>
  <c r="F17" i="6"/>
  <c r="H5" i="6"/>
  <c r="H6" i="6"/>
  <c r="H7" i="6"/>
  <c r="H8" i="6"/>
  <c r="H9" i="6"/>
  <c r="H10" i="6"/>
  <c r="H11" i="6"/>
  <c r="H12" i="6"/>
  <c r="H13" i="6"/>
  <c r="H14" i="6"/>
  <c r="H15" i="6"/>
  <c r="H16" i="6"/>
  <c r="H4" i="6"/>
  <c r="F18" i="4" l="1"/>
  <c r="G15" i="5" l="1"/>
  <c r="H15" i="5"/>
  <c r="F15" i="5"/>
  <c r="H5" i="5"/>
  <c r="H6" i="5"/>
  <c r="H7" i="5"/>
  <c r="H8" i="5"/>
  <c r="H9" i="5"/>
  <c r="H10" i="5"/>
  <c r="H11" i="5"/>
  <c r="H12" i="5"/>
  <c r="H13" i="5"/>
  <c r="H14" i="5"/>
  <c r="H4" i="5"/>
  <c r="F15" i="3" l="1"/>
  <c r="F13" i="2"/>
  <c r="G14" i="2"/>
  <c r="G18" i="4" l="1"/>
  <c r="H18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4" i="4"/>
  <c r="G16" i="3" l="1"/>
  <c r="H5" i="3"/>
  <c r="H6" i="3"/>
  <c r="H7" i="3"/>
  <c r="H8" i="3"/>
  <c r="H9" i="3"/>
  <c r="H10" i="3"/>
  <c r="H11" i="3"/>
  <c r="H14" i="3"/>
  <c r="H12" i="3"/>
  <c r="H13" i="3"/>
  <c r="H4" i="3"/>
  <c r="G15" i="2" l="1"/>
  <c r="H5" i="2"/>
  <c r="H6" i="2"/>
  <c r="H7" i="2"/>
  <c r="H8" i="2"/>
  <c r="H9" i="2"/>
  <c r="H10" i="2"/>
  <c r="H11" i="2"/>
  <c r="H12" i="2"/>
  <c r="H4" i="2"/>
</calcChain>
</file>

<file path=xl/comments1.xml><?xml version="1.0" encoding="utf-8"?>
<comments xmlns="http://schemas.openxmlformats.org/spreadsheetml/2006/main">
  <authors>
    <author>Admin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CẤN TRỪ VÀO ĐỢT TT T11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Cấn trừ vào đợt thanh toán T5</t>
        </r>
      </text>
    </comment>
  </commentList>
</comments>
</file>

<file path=xl/sharedStrings.xml><?xml version="1.0" encoding="utf-8"?>
<sst xmlns="http://schemas.openxmlformats.org/spreadsheetml/2006/main" count="968" uniqueCount="343">
  <si>
    <t>THEO DÕI CÔNG NỢ / GDVN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</si>
  <si>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</si>
  <si>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</si>
  <si>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</si>
  <si>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</si>
  <si>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</si>
  <si>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</si>
  <si>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</si>
  <si>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</si>
  <si>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</si>
  <si>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</si>
  <si>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</si>
  <si>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</si>
  <si>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</si>
  <si>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</si>
  <si>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11</t>
  </si>
  <si>
    <t>Bảng kê hóa đơn tháng 12</t>
  </si>
  <si>
    <t>Tổng bán hàng</t>
  </si>
  <si>
    <t>Tổng hàng trả</t>
  </si>
  <si>
    <t>Tổng đã thanh toán</t>
  </si>
  <si>
    <t xml:space="preserve">Dư nợ phải thu </t>
  </si>
  <si>
    <t>Tháng 01 năm 2025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</si>
  <si>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</si>
  <si>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</si>
  <si>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</si>
  <si>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</si>
  <si>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</si>
  <si>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</si>
  <si>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</si>
  <si>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</si>
  <si>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00000096</t>
  </si>
  <si>
    <t>1C25TNN</t>
  </si>
  <si>
    <t>CÔNG TY TNHH CỬA HÀNG TIỆN LỢI GIA ĐÌNH VIỆT NAM</t>
  </si>
  <si>
    <t>0312283473</t>
  </si>
  <si>
    <t>00001446</t>
  </si>
  <si>
    <t>00001680</t>
  </si>
  <si>
    <t>00001956</t>
  </si>
  <si>
    <t>00003072</t>
  </si>
  <si>
    <t>00003299</t>
  </si>
  <si>
    <t>00003589</t>
  </si>
  <si>
    <t>00000130</t>
  </si>
  <si>
    <t>1C25TNF</t>
  </si>
  <si>
    <t>00005683</t>
  </si>
  <si>
    <t xml:space="preserve">BẢNG KÊ HÓA ĐƠN, CHỨNG TỪ HÀNG HÓA, DỊCH VỤ </t>
  </si>
  <si>
    <t>Hàng trả</t>
  </si>
  <si>
    <t>Tổng thanh toán</t>
  </si>
  <si>
    <t>Tổng bán</t>
  </si>
  <si>
    <t>hàng trả T1</t>
  </si>
  <si>
    <t>HĐ 130 (22/01)</t>
  </si>
  <si>
    <t>Tháng 02 năm 2025</t>
  </si>
  <si>
    <t>00006976</t>
  </si>
  <si>
    <t>00007875</t>
  </si>
  <si>
    <t>00008638</t>
  </si>
  <si>
    <t>00008809</t>
  </si>
  <si>
    <t>00010506</t>
  </si>
  <si>
    <t>00010651</t>
  </si>
  <si>
    <t>00010827</t>
  </si>
  <si>
    <t>00012494</t>
  </si>
  <si>
    <t>00000247</t>
  </si>
  <si>
    <t>00012614</t>
  </si>
  <si>
    <t>00013055</t>
  </si>
  <si>
    <t>BẢNG KÊ HÓA ĐƠN, CHỨNG TỪ HÀNG HÓA, DỊCH VỤ BÁN RA</t>
  </si>
  <si>
    <t xml:space="preserve">tổng bán </t>
  </si>
  <si>
    <t>hàng trả T2</t>
  </si>
  <si>
    <t>HĐ 247 (25/02)</t>
  </si>
  <si>
    <t>17/02</t>
  </si>
  <si>
    <t>Thanh toán T12.2024</t>
  </si>
  <si>
    <t>Thanh toán  T1.2025</t>
  </si>
  <si>
    <t>15/01</t>
  </si>
  <si>
    <t>Các khoản hỗ trợ năm 2024</t>
  </si>
  <si>
    <t>BẢNG KÊ HÓA ĐƠN, CHỨNG TỪ HÀNG HÓA, DỊCH VỤ BÁN RA (MẪU QUẢN TRỊ)</t>
  </si>
  <si>
    <t>Tháng 3 năm 2025</t>
  </si>
  <si>
    <t>00014211</t>
  </si>
  <si>
    <t>00014349</t>
  </si>
  <si>
    <t>00014836</t>
  </si>
  <si>
    <t>00015583</t>
  </si>
  <si>
    <t>00015799</t>
  </si>
  <si>
    <t>00016022</t>
  </si>
  <si>
    <t>00017175</t>
  </si>
  <si>
    <t>00017306</t>
  </si>
  <si>
    <t>00017526</t>
  </si>
  <si>
    <t>00018814</t>
  </si>
  <si>
    <t>00018934</t>
  </si>
  <si>
    <t>00019889</t>
  </si>
  <si>
    <t>00020452</t>
  </si>
  <si>
    <t>00000602</t>
  </si>
  <si>
    <t>HÀNG TRẢ</t>
  </si>
  <si>
    <t>TỔNG THANH TOÁN</t>
  </si>
  <si>
    <t>TỔNG BÁN</t>
  </si>
  <si>
    <t>hàng trả T3</t>
  </si>
  <si>
    <t>Thanh toán  T2.2025</t>
  </si>
  <si>
    <t>17/03</t>
  </si>
  <si>
    <t>HĐ 602 (31/03)</t>
  </si>
  <si>
    <t>Tháng 4 năm 2025</t>
  </si>
  <si>
    <t>00020583</t>
  </si>
  <si>
    <t>00020783</t>
  </si>
  <si>
    <t>00021937</t>
  </si>
  <si>
    <t>00022253</t>
  </si>
  <si>
    <t>00023455</t>
  </si>
  <si>
    <t>00023647</t>
  </si>
  <si>
    <t>00023848</t>
  </si>
  <si>
    <t>00024968</t>
  </si>
  <si>
    <t>00025187</t>
  </si>
  <si>
    <t>00026089</t>
  </si>
  <si>
    <t>00026589</t>
  </si>
  <si>
    <t>Thanh toán  T3.2025</t>
  </si>
  <si>
    <t>15/04</t>
  </si>
  <si>
    <t>Tháng 5 năm 2025</t>
  </si>
  <si>
    <t>00028165</t>
  </si>
  <si>
    <t>00029089</t>
  </si>
  <si>
    <t>00029709</t>
  </si>
  <si>
    <t>00029831</t>
  </si>
  <si>
    <t>00030237</t>
  </si>
  <si>
    <t>00031075</t>
  </si>
  <si>
    <t>00031173</t>
  </si>
  <si>
    <t>00032070</t>
  </si>
  <si>
    <t>00032734</t>
  </si>
  <si>
    <t>00032845</t>
  </si>
  <si>
    <t>00033037</t>
  </si>
  <si>
    <t>00001088</t>
  </si>
  <si>
    <t/>
  </si>
  <si>
    <t>00034217</t>
  </si>
  <si>
    <t xml:space="preserve">BẢNG KÊ HÓA ĐƠN, CHỨNG TỪ HÀNG HÓA, DỊCH VỤ BÁN RA </t>
  </si>
  <si>
    <t>tổng bán</t>
  </si>
  <si>
    <t>hàng trả T5</t>
  </si>
  <si>
    <t>HĐ 1088 (30/05)</t>
  </si>
  <si>
    <t>Thanh toán  T4.2025</t>
  </si>
  <si>
    <t>15/05</t>
  </si>
  <si>
    <t>Tháng 6 năm 2025</t>
  </si>
  <si>
    <t>00001184</t>
  </si>
  <si>
    <t>00040704</t>
  </si>
  <si>
    <t>01187384</t>
  </si>
  <si>
    <t>00039040</t>
  </si>
  <si>
    <t>01185336</t>
  </si>
  <si>
    <t>00038834</t>
  </si>
  <si>
    <t>01183006</t>
  </si>
  <si>
    <t>00038681</t>
  </si>
  <si>
    <t>01180433</t>
  </si>
  <si>
    <t>00037220</t>
  </si>
  <si>
    <t>01178292</t>
  </si>
  <si>
    <t>00037071</t>
  </si>
  <si>
    <t>01176126</t>
  </si>
  <si>
    <t>00036952</t>
  </si>
  <si>
    <t>01173587</t>
  </si>
  <si>
    <t>00036153</t>
  </si>
  <si>
    <t>00035970</t>
  </si>
  <si>
    <t>00035782</t>
  </si>
  <si>
    <t>00034668</t>
  </si>
  <si>
    <t>00034379</t>
  </si>
  <si>
    <t>hàng trả</t>
  </si>
  <si>
    <t>hàng tra</t>
  </si>
  <si>
    <t>chiết khấu quý 1</t>
  </si>
  <si>
    <t>28/05</t>
  </si>
  <si>
    <t>Hỗ trợ phí vận chuyển, Hỗ trợ phí hủy hàng quý 1.2025 (HĐ 973 28/05)</t>
  </si>
  <si>
    <t>hàng trả T6</t>
  </si>
  <si>
    <t>HĐ 1184 (28/06)</t>
  </si>
  <si>
    <t>Thanh toán  T5.2025</t>
  </si>
  <si>
    <t>16/06</t>
  </si>
  <si>
    <t>Tháng 7 năm 2025</t>
  </si>
  <si>
    <t>00040901</t>
  </si>
  <si>
    <t>01199750</t>
  </si>
  <si>
    <t>00041084</t>
  </si>
  <si>
    <t>01202041</t>
  </si>
  <si>
    <t>00042362</t>
  </si>
  <si>
    <t>01204249</t>
  </si>
  <si>
    <t>00042513</t>
  </si>
  <si>
    <t>01226567</t>
  </si>
  <si>
    <t>00043125</t>
  </si>
  <si>
    <t>01228944</t>
  </si>
  <si>
    <t>00043862</t>
  </si>
  <si>
    <t>01231368</t>
  </si>
  <si>
    <t>00044076</t>
  </si>
  <si>
    <t>01233822</t>
  </si>
  <si>
    <t>00044968</t>
  </si>
  <si>
    <t>01236021</t>
  </si>
  <si>
    <t>00045480</t>
  </si>
  <si>
    <t>01238250</t>
  </si>
  <si>
    <t>00045711</t>
  </si>
  <si>
    <t>01240526</t>
  </si>
  <si>
    <t>00045913</t>
  </si>
  <si>
    <t>01242875</t>
  </si>
  <si>
    <t>00047430</t>
  </si>
  <si>
    <t>01244981</t>
  </si>
  <si>
    <t>00001257</t>
  </si>
  <si>
    <t>00047551</t>
  </si>
  <si>
    <t>01247433</t>
  </si>
  <si>
    <t>HĐ 1257 (28/07)</t>
  </si>
  <si>
    <t>15/07</t>
  </si>
  <si>
    <t>Thanh toán  T6.2025</t>
  </si>
  <si>
    <t>hàng trả T7</t>
  </si>
  <si>
    <t>Tháng 8 năm 2025</t>
  </si>
  <si>
    <t>00049108</t>
  </si>
  <si>
    <t>01251658</t>
  </si>
  <si>
    <t>00049239</t>
  </si>
  <si>
    <t>01254024</t>
  </si>
  <si>
    <t>00049452</t>
  </si>
  <si>
    <t>01256528</t>
  </si>
  <si>
    <t>00050727</t>
  </si>
  <si>
    <t>01258664</t>
  </si>
  <si>
    <t>00050855</t>
  </si>
  <si>
    <t>01261188</t>
  </si>
  <si>
    <t>00051039</t>
  </si>
  <si>
    <t>01263477</t>
  </si>
  <si>
    <t>00052346</t>
  </si>
  <si>
    <t>01265614</t>
  </si>
  <si>
    <t>00052488</t>
  </si>
  <si>
    <t>01268206</t>
  </si>
  <si>
    <t>00052682</t>
  </si>
  <si>
    <t>01270535</t>
  </si>
  <si>
    <t>00054154</t>
  </si>
  <si>
    <t>01272876</t>
  </si>
  <si>
    <t>00054369</t>
  </si>
  <si>
    <t>01275812</t>
  </si>
  <si>
    <t>00055139</t>
  </si>
  <si>
    <t>01278280</t>
  </si>
  <si>
    <t>00056359</t>
  </si>
  <si>
    <t>01280301</t>
  </si>
  <si>
    <t>Thanh toán  T7.2025</t>
  </si>
  <si>
    <t>15/08</t>
  </si>
  <si>
    <t>Hỗ trợ phí vận chuyển, Hỗ trợ phí hủy hàng quý 2.2025 (HĐ 244, 19/08)</t>
  </si>
  <si>
    <t>00047809</t>
  </si>
  <si>
    <t>01249534</t>
  </si>
  <si>
    <t>Tháng 9 năm 2025</t>
  </si>
  <si>
    <t>00056524</t>
  </si>
  <si>
    <t>01284103</t>
  </si>
  <si>
    <t>00057697</t>
  </si>
  <si>
    <t>01286752</t>
  </si>
  <si>
    <t>00057920</t>
  </si>
  <si>
    <t>01289749-00</t>
  </si>
  <si>
    <t>00058064</t>
  </si>
  <si>
    <t>01291970</t>
  </si>
  <si>
    <t>00059430</t>
  </si>
  <si>
    <t>01294183</t>
  </si>
  <si>
    <t>00059608</t>
  </si>
  <si>
    <t>01296654</t>
  </si>
  <si>
    <t>00059799</t>
  </si>
  <si>
    <t>01298980</t>
  </si>
  <si>
    <t>00061189</t>
  </si>
  <si>
    <t>01301047</t>
  </si>
  <si>
    <t>00061282</t>
  </si>
  <si>
    <t>01303510</t>
  </si>
  <si>
    <t>00061461</t>
  </si>
  <si>
    <t>01305905</t>
  </si>
  <si>
    <t>00063221</t>
  </si>
  <si>
    <t>01307934</t>
  </si>
  <si>
    <t>00001603</t>
  </si>
  <si>
    <t>00063327</t>
  </si>
  <si>
    <t>01310345</t>
  </si>
  <si>
    <t>tổng trả</t>
  </si>
  <si>
    <t>Bảng kê hóa đơn tháng 9</t>
  </si>
  <si>
    <t>hàng trả T9</t>
  </si>
  <si>
    <t>HĐ 1603 (29/09)</t>
  </si>
  <si>
    <t>Thanh toán  T8.2025</t>
  </si>
  <si>
    <t>Tháng 10 năm 2025</t>
  </si>
  <si>
    <t>00064099</t>
  </si>
  <si>
    <t>01312600</t>
  </si>
  <si>
    <t>00065405</t>
  </si>
  <si>
    <t>01314698</t>
  </si>
  <si>
    <t>00065608</t>
  </si>
  <si>
    <t>01317165</t>
  </si>
  <si>
    <t>00065740</t>
  </si>
  <si>
    <t>01319513</t>
  </si>
  <si>
    <t>00067020</t>
  </si>
  <si>
    <t>01321542</t>
  </si>
  <si>
    <t>00067113</t>
  </si>
  <si>
    <t>01323975</t>
  </si>
  <si>
    <t>00067244</t>
  </si>
  <si>
    <t>01326066</t>
  </si>
  <si>
    <t>00069006</t>
  </si>
  <si>
    <t>01328105</t>
  </si>
  <si>
    <t>00069131</t>
  </si>
  <si>
    <t>01330534</t>
  </si>
  <si>
    <t>00069292</t>
  </si>
  <si>
    <t>01332605</t>
  </si>
  <si>
    <t>00071013</t>
  </si>
  <si>
    <t>01334796</t>
  </si>
  <si>
    <t>00071160</t>
  </si>
  <si>
    <t>01337316</t>
  </si>
  <si>
    <t>00071666</t>
  </si>
  <si>
    <t>01339547</t>
  </si>
  <si>
    <t>Bảng kê hóa đơn tháng 10</t>
  </si>
  <si>
    <t>Thanh toán  T9.2025</t>
  </si>
  <si>
    <t>Hỗ trợ phí vận chuyển, Hỗ trợ phí hủy hàng quý 3.2025 (HĐ 789, 29/10)</t>
  </si>
  <si>
    <t>Tháng 11 năm 2025</t>
  </si>
  <si>
    <t>00072915</t>
  </si>
  <si>
    <t>01341767</t>
  </si>
  <si>
    <t>00073026</t>
  </si>
  <si>
    <t>01344297</t>
  </si>
  <si>
    <t>00073192</t>
  </si>
  <si>
    <t>01346548</t>
  </si>
  <si>
    <t>00074814</t>
  </si>
  <si>
    <t>01348779</t>
  </si>
  <si>
    <t>00074905</t>
  </si>
  <si>
    <t>01351400</t>
  </si>
  <si>
    <t>00075103</t>
  </si>
  <si>
    <t>01353600</t>
  </si>
  <si>
    <t>00076648</t>
  </si>
  <si>
    <t>01355688</t>
  </si>
  <si>
    <t>00076839</t>
  </si>
  <si>
    <t>01358164</t>
  </si>
  <si>
    <t>00077115</t>
  </si>
  <si>
    <t>01360454</t>
  </si>
  <si>
    <t>00078413</t>
  </si>
  <si>
    <t>01362544</t>
  </si>
  <si>
    <t>00078517</t>
  </si>
  <si>
    <t>01364972</t>
  </si>
  <si>
    <t>00078683</t>
  </si>
  <si>
    <t>01367240</t>
  </si>
  <si>
    <t>00080007</t>
  </si>
  <si>
    <t>01369531</t>
  </si>
  <si>
    <t>Thanh toán  T10.2025</t>
  </si>
  <si>
    <t>Tháng 12 năm 2025</t>
  </si>
  <si>
    <t>00080189</t>
  </si>
  <si>
    <t>01371931</t>
  </si>
  <si>
    <t>00080355</t>
  </si>
  <si>
    <t>01374215</t>
  </si>
  <si>
    <t>00082097</t>
  </si>
  <si>
    <t>01376511</t>
  </si>
  <si>
    <t>00082256</t>
  </si>
  <si>
    <t>01379072</t>
  </si>
  <si>
    <t>00082486</t>
  </si>
  <si>
    <t>01381244</t>
  </si>
  <si>
    <t>00083719</t>
  </si>
  <si>
    <t>01383263</t>
  </si>
  <si>
    <t>00084115</t>
  </si>
  <si>
    <t>01385756</t>
  </si>
  <si>
    <t>00084364</t>
  </si>
  <si>
    <t>01388014</t>
  </si>
  <si>
    <t>00085789</t>
  </si>
  <si>
    <t>01390228</t>
  </si>
  <si>
    <t>00086037</t>
  </si>
  <si>
    <t>01393527</t>
  </si>
  <si>
    <t>00086247</t>
  </si>
  <si>
    <t>01395738</t>
  </si>
  <si>
    <t>00088164</t>
  </si>
  <si>
    <t>01397941</t>
  </si>
  <si>
    <t>00002173</t>
  </si>
  <si>
    <t>00089070</t>
  </si>
  <si>
    <t>01400972</t>
  </si>
  <si>
    <t>trả</t>
  </si>
  <si>
    <t>hàng trả T12</t>
  </si>
  <si>
    <t>HĐ 2173 (30/12)</t>
  </si>
  <si>
    <t>Thanh toán  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</si>
</sst>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Microsoft Sans Serif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center"/>
    </xf>
    <xf numFmtId="166" fontId="10" fillId="0" borderId="1" xfId="1" applyNumberFormat="1" applyFont="1" applyBorder="1"/>
    <xf numFmtId="14" fontId="10" fillId="0" borderId="2" xfId="0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0" fontId="10" fillId="0" borderId="1" xfId="0" applyFont="1" applyBorder="1"/>
    <xf numFmtId="165" fontId="12" fillId="2" borderId="1" xfId="1" applyNumberFormat="1" applyFont="1" applyFill="1" applyBorder="1" applyAlignment="1">
      <alignment horizontal="center"/>
    </xf>
    <xf numFmtId="166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/>
    <xf numFmtId="0" fontId="10" fillId="0" borderId="3" xfId="0" applyFont="1" applyBorder="1" applyAlignment="1">
      <alignment horizontal="left"/>
    </xf>
    <xf numFmtId="165" fontId="13" fillId="3" borderId="4" xfId="1" applyNumberFormat="1" applyFont="1" applyFill="1" applyBorder="1" applyAlignment="1">
      <alignment horizontal="center"/>
    </xf>
    <xf numFmtId="166" fontId="12" fillId="2" borderId="1" xfId="1" applyNumberFormat="1" applyFont="1" applyFill="1" applyBorder="1"/>
    <xf numFmtId="165" fontId="14" fillId="2" borderId="1" xfId="1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/>
    <xf numFmtId="166" fontId="15" fillId="4" borderId="1" xfId="0" applyNumberFormat="1" applyFont="1" applyFill="1" applyBorder="1"/>
    <xf numFmtId="0" fontId="8" fillId="0" borderId="0" xfId="2"/>
    <xf numFmtId="14" fontId="18" fillId="5" borderId="6" xfId="2" applyNumberFormat="1" applyFont="1" applyFill="1" applyBorder="1" applyAlignment="1">
      <alignment horizontal="center" vertical="center" wrapText="1"/>
    </xf>
    <xf numFmtId="0" fontId="18" fillId="5" borderId="6" xfId="2" applyFont="1" applyFill="1" applyBorder="1" applyAlignment="1">
      <alignment horizontal="center" vertical="center" wrapText="1"/>
    </xf>
    <xf numFmtId="38" fontId="18" fillId="5" borderId="7" xfId="2" applyNumberFormat="1" applyFont="1" applyFill="1" applyBorder="1" applyAlignment="1">
      <alignment horizontal="center" vertical="center" wrapText="1"/>
    </xf>
    <xf numFmtId="14" fontId="8" fillId="0" borderId="0" xfId="2" applyNumberFormat="1"/>
    <xf numFmtId="14" fontId="19" fillId="0" borderId="8" xfId="2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left" vertical="center"/>
    </xf>
    <xf numFmtId="38" fontId="19" fillId="0" borderId="8" xfId="2" applyNumberFormat="1" applyFont="1" applyBorder="1" applyAlignment="1">
      <alignment horizontal="right" vertical="center"/>
    </xf>
    <xf numFmtId="38" fontId="8" fillId="0" borderId="0" xfId="2" applyNumberFormat="1"/>
    <xf numFmtId="38" fontId="20" fillId="0" borderId="0" xfId="2" applyNumberFormat="1" applyFont="1"/>
    <xf numFmtId="0" fontId="7" fillId="0" borderId="0" xfId="3"/>
    <xf numFmtId="14" fontId="18" fillId="5" borderId="6" xfId="3" applyNumberFormat="1" applyFont="1" applyFill="1" applyBorder="1" applyAlignment="1">
      <alignment horizontal="center" vertical="center" wrapText="1"/>
    </xf>
    <xf numFmtId="0" fontId="18" fillId="5" borderId="6" xfId="3" applyFont="1" applyFill="1" applyBorder="1" applyAlignment="1">
      <alignment horizontal="center" vertical="center" wrapText="1"/>
    </xf>
    <xf numFmtId="38" fontId="18" fillId="5" borderId="7" xfId="3" applyNumberFormat="1" applyFont="1" applyFill="1" applyBorder="1" applyAlignment="1">
      <alignment horizontal="center" vertical="center" wrapText="1"/>
    </xf>
    <xf numFmtId="14" fontId="7" fillId="0" borderId="0" xfId="3" applyNumberFormat="1"/>
    <xf numFmtId="14" fontId="19" fillId="0" borderId="8" xfId="3" applyNumberFormat="1" applyFont="1" applyBorder="1" applyAlignment="1">
      <alignment horizontal="center" vertical="center"/>
    </xf>
    <xf numFmtId="0" fontId="19" fillId="0" borderId="8" xfId="3" applyFont="1" applyBorder="1" applyAlignment="1">
      <alignment horizontal="left" vertical="center"/>
    </xf>
    <xf numFmtId="38" fontId="19" fillId="0" borderId="8" xfId="3" applyNumberFormat="1" applyFont="1" applyBorder="1" applyAlignment="1">
      <alignment horizontal="right" vertical="center"/>
    </xf>
    <xf numFmtId="38" fontId="7" fillId="0" borderId="0" xfId="3" applyNumberFormat="1"/>
    <xf numFmtId="0" fontId="6" fillId="0" borderId="0" xfId="4"/>
    <xf numFmtId="14" fontId="18" fillId="5" borderId="6" xfId="4" applyNumberFormat="1" applyFont="1" applyFill="1" applyBorder="1" applyAlignment="1">
      <alignment horizontal="center" vertical="center" wrapText="1"/>
    </xf>
    <xf numFmtId="0" fontId="18" fillId="5" borderId="6" xfId="4" applyFont="1" applyFill="1" applyBorder="1" applyAlignment="1">
      <alignment horizontal="center" vertical="center" wrapText="1"/>
    </xf>
    <xf numFmtId="38" fontId="18" fillId="5" borderId="7" xfId="4" applyNumberFormat="1" applyFont="1" applyFill="1" applyBorder="1" applyAlignment="1">
      <alignment horizontal="center" vertical="center" wrapText="1"/>
    </xf>
    <xf numFmtId="14" fontId="6" fillId="0" borderId="0" xfId="4" applyNumberFormat="1"/>
    <xf numFmtId="14" fontId="19" fillId="0" borderId="8" xfId="4" applyNumberFormat="1" applyFont="1" applyBorder="1" applyAlignment="1">
      <alignment horizontal="center" vertical="center"/>
    </xf>
    <xf numFmtId="0" fontId="19" fillId="0" borderId="8" xfId="4" applyFont="1" applyBorder="1" applyAlignment="1">
      <alignment horizontal="left" vertical="center"/>
    </xf>
    <xf numFmtId="38" fontId="19" fillId="0" borderId="8" xfId="4" applyNumberFormat="1" applyFont="1" applyBorder="1" applyAlignment="1">
      <alignment horizontal="right" vertical="center"/>
    </xf>
    <xf numFmtId="38" fontId="6" fillId="0" borderId="0" xfId="4" applyNumberFormat="1"/>
    <xf numFmtId="38" fontId="21" fillId="0" borderId="0" xfId="4" applyNumberFormat="1" applyFont="1"/>
    <xf numFmtId="0" fontId="20" fillId="0" borderId="0" xfId="4" applyFont="1" applyAlignment="1">
      <alignment horizontal="right"/>
    </xf>
    <xf numFmtId="0" fontId="5" fillId="0" borderId="0" xfId="5"/>
    <xf numFmtId="14" fontId="18" fillId="5" borderId="6" xfId="5" applyNumberFormat="1" applyFont="1" applyFill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center" vertical="center" wrapText="1"/>
    </xf>
    <xf numFmtId="38" fontId="18" fillId="5" borderId="7" xfId="5" applyNumberFormat="1" applyFont="1" applyFill="1" applyBorder="1" applyAlignment="1">
      <alignment horizontal="center" vertical="center" wrapText="1"/>
    </xf>
    <xf numFmtId="14" fontId="5" fillId="0" borderId="0" xfId="5" applyNumberFormat="1"/>
    <xf numFmtId="14" fontId="19" fillId="0" borderId="8" xfId="5" applyNumberFormat="1" applyFont="1" applyBorder="1" applyAlignment="1">
      <alignment horizontal="center" vertical="center"/>
    </xf>
    <xf numFmtId="0" fontId="19" fillId="0" borderId="8" xfId="5" applyFont="1" applyBorder="1" applyAlignment="1">
      <alignment horizontal="left" vertical="center"/>
    </xf>
    <xf numFmtId="38" fontId="19" fillId="0" borderId="8" xfId="5" applyNumberFormat="1" applyFont="1" applyBorder="1" applyAlignment="1">
      <alignment horizontal="right" vertical="center"/>
    </xf>
    <xf numFmtId="38" fontId="5" fillId="0" borderId="0" xfId="5" applyNumberFormat="1"/>
    <xf numFmtId="38" fontId="20" fillId="0" borderId="0" xfId="5" applyNumberFormat="1" applyFont="1"/>
    <xf numFmtId="165" fontId="0" fillId="0" borderId="0" xfId="1" applyNumberFormat="1" applyFont="1"/>
    <xf numFmtId="0" fontId="4" fillId="0" borderId="0" xfId="6"/>
    <xf numFmtId="14" fontId="18" fillId="5" borderId="6" xfId="6" applyNumberFormat="1" applyFont="1" applyFill="1" applyBorder="1" applyAlignment="1">
      <alignment horizontal="center" vertical="center" wrapText="1"/>
    </xf>
    <xf numFmtId="0" fontId="18" fillId="5" borderId="6" xfId="6" applyFont="1" applyFill="1" applyBorder="1" applyAlignment="1">
      <alignment horizontal="center" vertical="center" wrapText="1"/>
    </xf>
    <xf numFmtId="38" fontId="18" fillId="5" borderId="7" xfId="6" applyNumberFormat="1" applyFont="1" applyFill="1" applyBorder="1" applyAlignment="1">
      <alignment horizontal="center" vertical="center" wrapText="1"/>
    </xf>
    <xf numFmtId="14" fontId="4" fillId="0" borderId="0" xfId="6" applyNumberFormat="1"/>
    <xf numFmtId="14" fontId="19" fillId="0" borderId="8" xfId="6" applyNumberFormat="1" applyFont="1" applyBorder="1" applyAlignment="1">
      <alignment horizontal="center" vertical="center"/>
    </xf>
    <xf numFmtId="0" fontId="19" fillId="0" borderId="8" xfId="6" applyFont="1" applyBorder="1" applyAlignment="1">
      <alignment horizontal="left" vertical="center"/>
    </xf>
    <xf numFmtId="38" fontId="19" fillId="0" borderId="8" xfId="6" applyNumberFormat="1" applyFont="1" applyBorder="1" applyAlignment="1">
      <alignment horizontal="right" vertical="center"/>
    </xf>
    <xf numFmtId="38" fontId="4" fillId="0" borderId="0" xfId="6" applyNumberFormat="1"/>
    <xf numFmtId="0" fontId="20" fillId="0" borderId="0" xfId="6" applyFont="1" applyAlignment="1">
      <alignment horizontal="right"/>
    </xf>
    <xf numFmtId="38" fontId="20" fillId="0" borderId="0" xfId="6" applyNumberFormat="1" applyFont="1"/>
    <xf numFmtId="14" fontId="0" fillId="0" borderId="0" xfId="0" applyNumberFormat="1"/>
    <xf numFmtId="0" fontId="3" fillId="0" borderId="0" xfId="7"/>
    <xf numFmtId="14" fontId="18" fillId="5" borderId="6" xfId="7" applyNumberFormat="1" applyFont="1" applyFill="1" applyBorder="1" applyAlignment="1">
      <alignment horizontal="center" vertical="center" wrapText="1"/>
    </xf>
    <xf numFmtId="0" fontId="18" fillId="5" borderId="6" xfId="7" applyFont="1" applyFill="1" applyBorder="1" applyAlignment="1">
      <alignment horizontal="center" vertical="center" wrapText="1"/>
    </xf>
    <xf numFmtId="38" fontId="18" fillId="5" borderId="7" xfId="7" applyNumberFormat="1" applyFont="1" applyFill="1" applyBorder="1" applyAlignment="1">
      <alignment horizontal="center" vertical="center" wrapText="1"/>
    </xf>
    <xf numFmtId="14" fontId="3" fillId="0" borderId="0" xfId="7" applyNumberFormat="1"/>
    <xf numFmtId="14" fontId="19" fillId="0" borderId="8" xfId="7" applyNumberFormat="1" applyFont="1" applyBorder="1" applyAlignment="1">
      <alignment horizontal="center" vertical="center"/>
    </xf>
    <xf numFmtId="0" fontId="19" fillId="0" borderId="8" xfId="7" applyFont="1" applyBorder="1" applyAlignment="1">
      <alignment horizontal="left" vertical="center"/>
    </xf>
    <xf numFmtId="38" fontId="19" fillId="0" borderId="8" xfId="7" applyNumberFormat="1" applyFont="1" applyBorder="1" applyAlignment="1">
      <alignment horizontal="right" vertical="center"/>
    </xf>
    <xf numFmtId="38" fontId="3" fillId="0" borderId="0" xfId="7" applyNumberFormat="1"/>
    <xf numFmtId="38" fontId="3" fillId="0" borderId="0" xfId="7" applyNumberFormat="1" applyAlignment="1">
      <alignment horizontal="right"/>
    </xf>
    <xf numFmtId="0" fontId="3" fillId="0" borderId="0" xfId="7" applyAlignment="1">
      <alignment horizontal="right"/>
    </xf>
    <xf numFmtId="0" fontId="21" fillId="0" borderId="0" xfId="7" applyFont="1" applyAlignment="1">
      <alignment horizontal="right"/>
    </xf>
    <xf numFmtId="38" fontId="21" fillId="0" borderId="0" xfId="7" applyNumberFormat="1" applyFont="1"/>
    <xf numFmtId="0" fontId="10" fillId="0" borderId="1" xfId="0" applyFont="1" applyBorder="1" applyAlignment="1">
      <alignment horizontal="left" wrapText="1"/>
    </xf>
    <xf numFmtId="14" fontId="3" fillId="0" borderId="0" xfId="6" applyNumberFormat="1" applyFont="1"/>
    <xf numFmtId="0" fontId="2" fillId="0" borderId="0" xfId="8"/>
    <xf numFmtId="14" fontId="18" fillId="5" borderId="6" xfId="8" applyNumberFormat="1" applyFont="1" applyFill="1" applyBorder="1" applyAlignment="1">
      <alignment horizontal="center" vertical="center" wrapText="1"/>
    </xf>
    <xf numFmtId="0" fontId="18" fillId="5" borderId="6" xfId="8" applyFont="1" applyFill="1" applyBorder="1" applyAlignment="1">
      <alignment horizontal="center" vertical="center" wrapText="1"/>
    </xf>
    <xf numFmtId="38" fontId="18" fillId="5" borderId="7" xfId="8" applyNumberFormat="1" applyFont="1" applyFill="1" applyBorder="1" applyAlignment="1">
      <alignment horizontal="center" vertical="center" wrapText="1"/>
    </xf>
    <xf numFmtId="14" fontId="2" fillId="0" borderId="0" xfId="8" applyNumberFormat="1"/>
    <xf numFmtId="14" fontId="19" fillId="0" borderId="8" xfId="8" applyNumberFormat="1" applyFont="1" applyBorder="1" applyAlignment="1">
      <alignment horizontal="center" vertical="center"/>
    </xf>
    <xf numFmtId="0" fontId="19" fillId="0" borderId="8" xfId="8" applyFont="1" applyBorder="1" applyAlignment="1">
      <alignment horizontal="left" vertical="center"/>
    </xf>
    <xf numFmtId="38" fontId="19" fillId="0" borderId="8" xfId="8" applyNumberFormat="1" applyFont="1" applyBorder="1" applyAlignment="1">
      <alignment horizontal="right" vertical="center"/>
    </xf>
    <xf numFmtId="14" fontId="19" fillId="6" borderId="8" xfId="8" applyNumberFormat="1" applyFont="1" applyFill="1" applyBorder="1" applyAlignment="1">
      <alignment horizontal="left" vertical="center"/>
    </xf>
    <xf numFmtId="38" fontId="2" fillId="0" borderId="0" xfId="8" applyNumberFormat="1"/>
    <xf numFmtId="38" fontId="24" fillId="6" borderId="8" xfId="8" applyNumberFormat="1" applyFont="1" applyFill="1" applyBorder="1" applyAlignment="1">
      <alignment horizontal="right" vertical="center"/>
    </xf>
    <xf numFmtId="0" fontId="1" fillId="0" borderId="0" xfId="9"/>
    <xf numFmtId="14" fontId="18" fillId="5" borderId="6" xfId="9" applyNumberFormat="1" applyFont="1" applyFill="1" applyBorder="1" applyAlignment="1">
      <alignment horizontal="center" vertical="center" wrapText="1"/>
    </xf>
    <xf numFmtId="0" fontId="18" fillId="5" borderId="6" xfId="9" applyFont="1" applyFill="1" applyBorder="1" applyAlignment="1">
      <alignment horizontal="center" vertical="center" wrapText="1"/>
    </xf>
    <xf numFmtId="38" fontId="18" fillId="5" borderId="7" xfId="9" applyNumberFormat="1" applyFont="1" applyFill="1" applyBorder="1" applyAlignment="1">
      <alignment horizontal="center" vertical="center" wrapText="1"/>
    </xf>
    <xf numFmtId="14" fontId="1" fillId="0" borderId="0" xfId="9" applyNumberFormat="1"/>
    <xf numFmtId="14" fontId="19" fillId="0" borderId="8" xfId="9" applyNumberFormat="1" applyFont="1" applyBorder="1" applyAlignment="1">
      <alignment horizontal="center" vertical="center"/>
    </xf>
    <xf numFmtId="0" fontId="19" fillId="0" borderId="8" xfId="9" applyFont="1" applyBorder="1" applyAlignment="1">
      <alignment horizontal="left" vertical="center"/>
    </xf>
    <xf numFmtId="38" fontId="19" fillId="0" borderId="8" xfId="9" applyNumberFormat="1" applyFont="1" applyBorder="1" applyAlignment="1">
      <alignment horizontal="right" vertical="center"/>
    </xf>
    <xf numFmtId="38" fontId="1" fillId="0" borderId="0" xfId="9" applyNumberFormat="1"/>
    <xf numFmtId="38" fontId="21" fillId="0" borderId="0" xfId="9" applyNumberFormat="1" applyFont="1"/>
    <xf numFmtId="166" fontId="0" fillId="0" borderId="0" xfId="0" applyNumberFormat="1"/>
    <xf numFmtId="0" fontId="19" fillId="0" borderId="0" xfId="8" applyFont="1" applyBorder="1" applyAlignment="1">
      <alignment horizontal="left" vertical="center"/>
    </xf>
    <xf numFmtId="0" fontId="21" fillId="0" borderId="0" xfId="9" applyFont="1" applyAlignment="1">
      <alignment horizontal="right"/>
    </xf>
    <xf numFmtId="0" fontId="18" fillId="7" borderId="6" xfId="0" applyFont="1" applyFill="1" applyBorder="1" applyAlignment="1">
      <alignment horizontal="center" vertical="center" wrapText="1"/>
    </xf>
    <xf numFmtId="38" fontId="25" fillId="0" borderId="0" xfId="9" applyNumberFormat="1" applyFont="1" applyAlignment="1">
      <alignment horizontal="right"/>
    </xf>
    <xf numFmtId="0" fontId="25" fillId="0" borderId="0" xfId="9" applyFont="1" applyAlignment="1">
      <alignment horizontal="right"/>
    </xf>
    <xf numFmtId="14" fontId="11" fillId="0" borderId="0" xfId="0" applyNumberFormat="1" applyFont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14" fontId="12" fillId="2" borderId="3" xfId="0" applyNumberFormat="1" applyFont="1" applyFill="1" applyBorder="1" applyAlignment="1">
      <alignment horizontal="center"/>
    </xf>
    <xf numFmtId="14" fontId="15" fillId="4" borderId="2" xfId="0" quotePrefix="1" applyNumberFormat="1" applyFont="1" applyFill="1" applyBorder="1" applyAlignment="1">
      <alignment horizontal="center" vertical="center"/>
    </xf>
    <xf numFmtId="14" fontId="15" fillId="4" borderId="5" xfId="0" quotePrefix="1" applyNumberFormat="1" applyFont="1" applyFill="1" applyBorder="1" applyAlignment="1">
      <alignment horizontal="center" vertical="center"/>
    </xf>
    <xf numFmtId="14" fontId="15" fillId="4" borderId="3" xfId="0" quotePrefix="1" applyNumberFormat="1" applyFont="1" applyFill="1" applyBorder="1" applyAlignment="1">
      <alignment horizontal="center" vertical="center"/>
    </xf>
    <xf numFmtId="0" fontId="16" fillId="0" borderId="0" xfId="9" applyFont="1" applyBorder="1" applyAlignment="1">
      <alignment horizontal="center"/>
    </xf>
    <xf numFmtId="0" fontId="17" fillId="0" borderId="0" xfId="9" applyFont="1" applyBorder="1" applyAlignment="1">
      <alignment horizontal="center"/>
    </xf>
    <xf numFmtId="0" fontId="16" fillId="0" borderId="0" xfId="9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center"/>
    </xf>
    <xf numFmtId="0" fontId="16" fillId="0" borderId="0" xfId="8" applyFont="1" applyBorder="1" applyAlignment="1">
      <alignment horizontal="center"/>
    </xf>
    <xf numFmtId="0" fontId="17" fillId="0" borderId="0" xfId="8" applyFont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7" fillId="0" borderId="0" xfId="5" applyFont="1" applyBorder="1" applyAlignment="1">
      <alignment horizontal="center"/>
    </xf>
    <xf numFmtId="0" fontId="16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</cellXfs>
  <cellStyles count="10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F43" sqref="F43"/>
    </sheetView>
  </sheetViews>
  <sheetFormatPr defaultRowHeight="15" x14ac:dyDescent="0.25"/>
  <cols>
    <col min="2" max="2" width="18.140625" customWidth="1"/>
    <col min="3" max="3" width="29" customWidth="1"/>
    <col min="4" max="6" width="19.28515625" customWidth="1"/>
    <col min="7" max="8" width="14.28515625" bestFit="1" customWidth="1"/>
    <col min="9" max="9" width="11.5703125" bestFit="1" customWidth="1"/>
  </cols>
  <sheetData>
    <row r="1" spans="1:8" ht="30" customHeight="1" x14ac:dyDescent="0.3">
      <c r="A1" s="1"/>
      <c r="B1" s="121" t="s">
        <v>0</v>
      </c>
      <c r="C1" s="121"/>
      <c r="D1" s="121"/>
      <c r="E1" s="121"/>
      <c r="F1" s="121"/>
    </row>
    <row r="2" spans="1:8" ht="31.5" x14ac:dyDescent="0.25">
      <c r="A2" s="2"/>
      <c r="B2" s="3" t="s">
        <v>1</v>
      </c>
      <c r="C2" s="4" t="s">
        <v>2</v>
      </c>
      <c r="D2" s="5" t="s">
        <v>3</v>
      </c>
      <c r="E2" s="4" t="s">
        <v>4</v>
      </c>
      <c r="F2" s="4" t="s">
        <v>5</v>
      </c>
    </row>
    <row r="3" spans="1:8" ht="24" customHeight="1" x14ac:dyDescent="0.25">
      <c r="A3" s="2"/>
      <c r="B3" s="6"/>
      <c r="C3" s="7" t="s">
        <v>6</v>
      </c>
      <c r="D3" s="8">
        <v>19806100</v>
      </c>
      <c r="E3" s="7"/>
      <c r="F3" s="7"/>
    </row>
    <row r="4" spans="1:8" ht="24" customHeight="1" x14ac:dyDescent="0.25">
      <c r="A4" s="1"/>
      <c r="B4" s="9"/>
      <c r="C4" s="10" t="s">
        <v>7</v>
      </c>
      <c r="D4" s="11">
        <v>25064032</v>
      </c>
      <c r="E4" s="12"/>
      <c r="F4" s="13"/>
    </row>
    <row r="5" spans="1:8" ht="24" customHeight="1" x14ac:dyDescent="0.25">
      <c r="A5" s="1"/>
      <c r="B5" s="14"/>
      <c r="C5" s="10" t="s">
        <v>8</v>
      </c>
      <c r="D5" s="15">
        <v>21200537</v>
      </c>
      <c r="E5" s="13"/>
      <c r="F5" s="16"/>
    </row>
    <row r="6" spans="1:8" ht="24" customHeight="1" x14ac:dyDescent="0.25">
      <c r="A6" s="1"/>
      <c r="B6" s="14"/>
      <c r="C6" s="10" t="s">
        <v>69</v>
      </c>
      <c r="D6" s="15"/>
      <c r="E6" s="13">
        <v>9281394</v>
      </c>
      <c r="F6" s="16"/>
    </row>
    <row r="7" spans="1:8" ht="24" customHeight="1" x14ac:dyDescent="0.25">
      <c r="A7" s="1"/>
      <c r="B7" s="14"/>
      <c r="C7" s="10" t="s">
        <v>9</v>
      </c>
      <c r="D7" s="13">
        <v>18950006</v>
      </c>
      <c r="E7" s="13"/>
      <c r="F7" s="16"/>
      <c r="G7" s="66"/>
      <c r="H7" s="66"/>
    </row>
    <row r="8" spans="1:8" ht="24" customHeight="1" x14ac:dyDescent="0.25">
      <c r="A8" s="1"/>
      <c r="B8" s="14"/>
      <c r="C8" s="10" t="s">
        <v>10</v>
      </c>
      <c r="D8" s="13">
        <v>25558249</v>
      </c>
      <c r="E8" s="13"/>
      <c r="F8" s="16"/>
      <c r="G8" s="66"/>
      <c r="H8" s="66"/>
    </row>
    <row r="9" spans="1:8" ht="24" customHeight="1" x14ac:dyDescent="0.25">
      <c r="A9" s="1"/>
      <c r="B9" s="14"/>
      <c r="C9" s="10" t="s">
        <v>11</v>
      </c>
      <c r="D9" s="13">
        <v>27091913</v>
      </c>
      <c r="E9" s="13"/>
      <c r="F9" s="16"/>
      <c r="G9" s="66"/>
      <c r="H9" s="66"/>
    </row>
    <row r="10" spans="1:8" ht="46.5" customHeight="1" x14ac:dyDescent="0.25">
      <c r="A10" s="1"/>
      <c r="B10" s="14"/>
      <c r="C10" s="92" t="s">
        <v>153</v>
      </c>
      <c r="D10" s="13"/>
      <c r="E10" s="13">
        <v>2585672</v>
      </c>
      <c r="F10" s="16"/>
      <c r="G10" s="66"/>
      <c r="H10" s="66"/>
    </row>
    <row r="11" spans="1:8" ht="24" customHeight="1" x14ac:dyDescent="0.25">
      <c r="A11" s="1"/>
      <c r="B11" s="14"/>
      <c r="C11" s="10" t="s">
        <v>12</v>
      </c>
      <c r="D11" s="13">
        <v>19269145</v>
      </c>
      <c r="E11" s="13"/>
      <c r="F11" s="16"/>
      <c r="G11" s="66"/>
      <c r="H11" s="66"/>
    </row>
    <row r="12" spans="1:8" ht="24" customHeight="1" x14ac:dyDescent="0.25">
      <c r="A12" s="1"/>
      <c r="B12" s="14"/>
      <c r="C12" s="10" t="s">
        <v>13</v>
      </c>
      <c r="D12" s="13">
        <v>26119328</v>
      </c>
      <c r="E12" s="13"/>
      <c r="F12" s="16"/>
      <c r="G12" s="66"/>
      <c r="H12" s="66"/>
    </row>
    <row r="13" spans="1:8" ht="24" customHeight="1" x14ac:dyDescent="0.25">
      <c r="A13" s="1"/>
      <c r="B13" s="14"/>
      <c r="C13" s="10" t="s">
        <v>14</v>
      </c>
      <c r="D13" s="13">
        <v>25925633</v>
      </c>
      <c r="E13" s="13"/>
      <c r="F13" s="16"/>
      <c r="G13" s="66"/>
      <c r="H13" s="66"/>
    </row>
    <row r="14" spans="1:8" ht="51" customHeight="1" x14ac:dyDescent="0.25">
      <c r="A14" s="1"/>
      <c r="B14" s="10"/>
      <c r="C14" s="92" t="s">
        <v>219</v>
      </c>
      <c r="D14" s="13"/>
      <c r="E14" s="13">
        <v>2851184</v>
      </c>
      <c r="F14" s="16"/>
      <c r="G14" s="66"/>
      <c r="H14" s="66"/>
    </row>
    <row r="15" spans="1:8" ht="24" customHeight="1" x14ac:dyDescent="0.25">
      <c r="A15" s="1"/>
      <c r="B15" s="10"/>
      <c r="C15" s="10" t="s">
        <v>249</v>
      </c>
      <c r="D15" s="13">
        <v>23320114</v>
      </c>
      <c r="E15" s="13"/>
      <c r="F15" s="16"/>
      <c r="G15" s="66"/>
      <c r="H15" s="66"/>
    </row>
    <row r="16" spans="1:8" ht="24" customHeight="1" x14ac:dyDescent="0.25">
      <c r="A16" s="1"/>
      <c r="B16" s="10"/>
      <c r="C16" s="10" t="s">
        <v>280</v>
      </c>
      <c r="D16" s="13">
        <v>21490047</v>
      </c>
      <c r="E16" s="13"/>
      <c r="F16" s="16"/>
      <c r="G16" s="66"/>
      <c r="H16" s="66"/>
    </row>
    <row r="17" spans="1:9" ht="52.5" customHeight="1" x14ac:dyDescent="0.25">
      <c r="A17" s="1"/>
      <c r="B17" s="10"/>
      <c r="C17" s="92" t="s">
        <v>282</v>
      </c>
      <c r="D17" s="13"/>
      <c r="E17" s="13">
        <v>2986342</v>
      </c>
      <c r="F17" s="16"/>
      <c r="G17" s="66"/>
      <c r="H17" s="66"/>
    </row>
    <row r="18" spans="1:9" ht="24" customHeight="1" x14ac:dyDescent="0.25">
      <c r="A18" s="1"/>
      <c r="B18" s="10"/>
      <c r="C18" s="10" t="s">
        <v>15</v>
      </c>
      <c r="D18" s="13">
        <v>29538909</v>
      </c>
      <c r="E18" s="13"/>
      <c r="F18" s="16"/>
      <c r="G18" s="66"/>
      <c r="H18" s="66"/>
    </row>
    <row r="19" spans="1:9" ht="24" customHeight="1" x14ac:dyDescent="0.25">
      <c r="A19" s="1"/>
      <c r="B19" s="10"/>
      <c r="C19" s="10" t="s">
        <v>16</v>
      </c>
      <c r="D19" s="13">
        <v>33423740</v>
      </c>
      <c r="E19" s="13"/>
      <c r="F19" s="16"/>
      <c r="G19" s="66"/>
      <c r="H19" s="66"/>
    </row>
    <row r="20" spans="1:9" ht="24" customHeight="1" x14ac:dyDescent="0.25">
      <c r="A20" s="1"/>
      <c r="B20" s="122" t="s">
        <v>17</v>
      </c>
      <c r="C20" s="123"/>
      <c r="D20" s="17">
        <f>SUM(D4:D19)</f>
        <v>296951653</v>
      </c>
      <c r="E20" s="18">
        <f>+SUM(E4:E19)</f>
        <v>17704592</v>
      </c>
      <c r="F20" s="19"/>
      <c r="G20" s="66"/>
      <c r="H20" s="66"/>
    </row>
    <row r="21" spans="1:9" ht="24" customHeight="1" x14ac:dyDescent="0.25">
      <c r="A21" s="1"/>
      <c r="B21" s="9" t="s">
        <v>48</v>
      </c>
      <c r="C21" s="20" t="s">
        <v>47</v>
      </c>
      <c r="D21" s="21"/>
      <c r="E21" s="12">
        <v>214370</v>
      </c>
      <c r="F21" s="16"/>
      <c r="G21" s="66"/>
      <c r="H21" s="66"/>
    </row>
    <row r="22" spans="1:9" ht="24" customHeight="1" x14ac:dyDescent="0.25">
      <c r="A22" s="1"/>
      <c r="B22" s="9" t="s">
        <v>64</v>
      </c>
      <c r="C22" s="20" t="s">
        <v>63</v>
      </c>
      <c r="D22" s="15"/>
      <c r="E22" s="13">
        <v>140616</v>
      </c>
      <c r="F22" s="16"/>
      <c r="G22" s="66"/>
      <c r="H22" s="66"/>
      <c r="I22" s="115"/>
    </row>
    <row r="23" spans="1:9" ht="24" customHeight="1" x14ac:dyDescent="0.25">
      <c r="A23" s="1"/>
      <c r="B23" s="9" t="s">
        <v>92</v>
      </c>
      <c r="C23" s="20" t="s">
        <v>89</v>
      </c>
      <c r="D23" s="15"/>
      <c r="E23" s="13">
        <v>217817</v>
      </c>
      <c r="F23" s="16"/>
      <c r="G23" s="66"/>
      <c r="H23" s="66"/>
    </row>
    <row r="24" spans="1:9" ht="24" customHeight="1" x14ac:dyDescent="0.25">
      <c r="A24" s="1"/>
      <c r="B24" s="9" t="s">
        <v>125</v>
      </c>
      <c r="C24" s="20" t="s">
        <v>124</v>
      </c>
      <c r="D24" s="15"/>
      <c r="E24" s="13">
        <v>284678</v>
      </c>
      <c r="F24" s="16"/>
      <c r="G24" s="66"/>
      <c r="H24" s="66"/>
    </row>
    <row r="25" spans="1:9" ht="24" customHeight="1" x14ac:dyDescent="0.25">
      <c r="A25" s="1"/>
      <c r="B25" s="14" t="s">
        <v>155</v>
      </c>
      <c r="C25" s="10" t="s">
        <v>154</v>
      </c>
      <c r="D25" s="15"/>
      <c r="E25" s="13">
        <v>354986</v>
      </c>
      <c r="F25" s="16"/>
      <c r="G25" s="66"/>
      <c r="H25" s="66"/>
    </row>
    <row r="26" spans="1:9" ht="24" customHeight="1" x14ac:dyDescent="0.25">
      <c r="A26" s="1"/>
      <c r="B26" s="14" t="s">
        <v>186</v>
      </c>
      <c r="C26" s="10" t="s">
        <v>189</v>
      </c>
      <c r="D26" s="15"/>
      <c r="E26" s="13">
        <v>495602</v>
      </c>
      <c r="F26" s="16"/>
      <c r="G26" s="66"/>
      <c r="H26" s="66"/>
    </row>
    <row r="27" spans="1:9" ht="24" customHeight="1" x14ac:dyDescent="0.25">
      <c r="A27" s="1"/>
      <c r="B27" s="14" t="s">
        <v>251</v>
      </c>
      <c r="C27" s="10" t="s">
        <v>250</v>
      </c>
      <c r="D27" s="15"/>
      <c r="E27" s="13">
        <v>210924</v>
      </c>
      <c r="F27" s="16"/>
      <c r="G27" s="66"/>
      <c r="H27" s="66"/>
    </row>
    <row r="28" spans="1:9" ht="24" customHeight="1" x14ac:dyDescent="0.25">
      <c r="A28" s="1"/>
      <c r="B28" s="14" t="s">
        <v>341</v>
      </c>
      <c r="C28" s="10" t="s">
        <v>340</v>
      </c>
      <c r="D28" s="15"/>
      <c r="E28" s="13">
        <v>425294</v>
      </c>
      <c r="F28" s="16"/>
      <c r="G28" s="66"/>
      <c r="H28" s="66"/>
    </row>
    <row r="29" spans="1:9" ht="24" customHeight="1" x14ac:dyDescent="0.25">
      <c r="A29" s="1"/>
      <c r="B29" s="122" t="s">
        <v>18</v>
      </c>
      <c r="C29" s="123"/>
      <c r="D29" s="17"/>
      <c r="E29" s="22">
        <f>SUM(E21:E28)</f>
        <v>2344287</v>
      </c>
      <c r="F29" s="19"/>
      <c r="G29" s="66"/>
      <c r="H29" s="66"/>
    </row>
    <row r="30" spans="1:9" ht="24" customHeight="1" x14ac:dyDescent="0.25">
      <c r="A30" s="1"/>
      <c r="B30" s="9" t="s">
        <v>68</v>
      </c>
      <c r="C30" s="10" t="s">
        <v>66</v>
      </c>
      <c r="D30" s="15"/>
      <c r="E30" s="12"/>
      <c r="F30" s="13">
        <v>19806100</v>
      </c>
      <c r="H30" s="66"/>
    </row>
    <row r="31" spans="1:9" ht="24" customHeight="1" x14ac:dyDescent="0.25">
      <c r="A31" s="1"/>
      <c r="B31" s="9" t="s">
        <v>65</v>
      </c>
      <c r="C31" s="10" t="s">
        <v>67</v>
      </c>
      <c r="D31" s="15"/>
      <c r="E31" s="12"/>
      <c r="F31" s="13">
        <v>25064032</v>
      </c>
    </row>
    <row r="32" spans="1:9" ht="24" customHeight="1" x14ac:dyDescent="0.25">
      <c r="A32" s="1"/>
      <c r="B32" s="9" t="s">
        <v>91</v>
      </c>
      <c r="C32" s="10" t="s">
        <v>90</v>
      </c>
      <c r="D32" s="15"/>
      <c r="E32" s="12"/>
      <c r="F32" s="13">
        <v>21200537</v>
      </c>
    </row>
    <row r="33" spans="1:7" ht="24" customHeight="1" x14ac:dyDescent="0.25">
      <c r="A33" s="1"/>
      <c r="B33" s="9" t="s">
        <v>106</v>
      </c>
      <c r="C33" s="10" t="s">
        <v>105</v>
      </c>
      <c r="D33" s="15"/>
      <c r="E33" s="12"/>
      <c r="F33" s="13">
        <v>9310179</v>
      </c>
    </row>
    <row r="34" spans="1:7" ht="24" customHeight="1" x14ac:dyDescent="0.25">
      <c r="A34" s="1"/>
      <c r="B34" s="14" t="s">
        <v>127</v>
      </c>
      <c r="C34" s="10" t="s">
        <v>126</v>
      </c>
      <c r="D34" s="15"/>
      <c r="E34" s="12"/>
      <c r="F34" s="13">
        <v>25558249</v>
      </c>
    </row>
    <row r="35" spans="1:7" ht="24" customHeight="1" x14ac:dyDescent="0.25">
      <c r="A35" s="1"/>
      <c r="B35" s="14" t="s">
        <v>157</v>
      </c>
      <c r="C35" s="10" t="s">
        <v>156</v>
      </c>
      <c r="D35" s="15"/>
      <c r="E35" s="12"/>
      <c r="F35" s="13">
        <v>24007193</v>
      </c>
    </row>
    <row r="36" spans="1:7" ht="24" customHeight="1" x14ac:dyDescent="0.25">
      <c r="A36" s="1"/>
      <c r="B36" s="14" t="s">
        <v>187</v>
      </c>
      <c r="C36" s="10" t="s">
        <v>188</v>
      </c>
      <c r="D36" s="15"/>
      <c r="E36" s="12"/>
      <c r="F36" s="13">
        <v>18914159</v>
      </c>
    </row>
    <row r="37" spans="1:7" ht="24" customHeight="1" x14ac:dyDescent="0.25">
      <c r="A37" s="1"/>
      <c r="B37" s="14" t="s">
        <v>218</v>
      </c>
      <c r="C37" s="10" t="s">
        <v>217</v>
      </c>
      <c r="D37" s="15"/>
      <c r="E37" s="12"/>
      <c r="F37" s="13">
        <v>25623726</v>
      </c>
    </row>
    <row r="38" spans="1:7" ht="24" customHeight="1" x14ac:dyDescent="0.25">
      <c r="A38" s="1"/>
      <c r="B38" s="14">
        <v>45916</v>
      </c>
      <c r="C38" s="10" t="s">
        <v>252</v>
      </c>
      <c r="D38" s="15"/>
      <c r="E38" s="12"/>
      <c r="F38" s="13">
        <v>23074449</v>
      </c>
    </row>
    <row r="39" spans="1:7" ht="24" customHeight="1" x14ac:dyDescent="0.25">
      <c r="A39" s="1"/>
      <c r="B39" s="14">
        <v>45945</v>
      </c>
      <c r="C39" s="10" t="s">
        <v>281</v>
      </c>
      <c r="D39" s="15"/>
      <c r="E39" s="12"/>
      <c r="F39" s="13">
        <v>23109190</v>
      </c>
      <c r="G39" s="115"/>
    </row>
    <row r="40" spans="1:7" ht="24" customHeight="1" x14ac:dyDescent="0.25">
      <c r="A40" s="1"/>
      <c r="B40" s="14">
        <v>45978</v>
      </c>
      <c r="C40" s="10" t="s">
        <v>310</v>
      </c>
      <c r="D40" s="15"/>
      <c r="E40" s="12"/>
      <c r="F40" s="13">
        <v>18503705</v>
      </c>
    </row>
    <row r="41" spans="1:7" ht="24" customHeight="1" x14ac:dyDescent="0.25">
      <c r="A41" s="1"/>
      <c r="B41" s="14">
        <v>46006</v>
      </c>
      <c r="C41" s="10" t="s">
        <v>342</v>
      </c>
      <c r="D41" s="15"/>
      <c r="E41" s="12"/>
      <c r="F41" s="13">
        <v>29538909</v>
      </c>
    </row>
    <row r="42" spans="1:7" ht="24.75" customHeight="1" x14ac:dyDescent="0.25">
      <c r="A42" s="1"/>
      <c r="B42" s="122" t="s">
        <v>19</v>
      </c>
      <c r="C42" s="123"/>
      <c r="D42" s="23"/>
      <c r="E42" s="24"/>
      <c r="F42" s="24">
        <f>SUM(F30:F41)</f>
        <v>263710428</v>
      </c>
    </row>
    <row r="43" spans="1:7" ht="33.75" customHeight="1" x14ac:dyDescent="0.3">
      <c r="A43" s="1"/>
      <c r="B43" s="124" t="s">
        <v>20</v>
      </c>
      <c r="C43" s="125"/>
      <c r="D43" s="125"/>
      <c r="E43" s="126"/>
      <c r="F43" s="25">
        <f>+D3+D20-E29-F42-E20</f>
        <v>32998446</v>
      </c>
    </row>
    <row r="44" spans="1:7" x14ac:dyDescent="0.25">
      <c r="F44" s="115"/>
    </row>
    <row r="45" spans="1:7" x14ac:dyDescent="0.25">
      <c r="B45" s="78"/>
    </row>
  </sheetData>
  <mergeCells count="5">
    <mergeCell ref="B1:F1"/>
    <mergeCell ref="B20:C20"/>
    <mergeCell ref="B29:C29"/>
    <mergeCell ref="B42:C42"/>
    <mergeCell ref="B43:E43"/>
  </mergeCells>
  <conditionalFormatting sqref="B43">
    <cfRule type="duplicateValues" dxfId="1" priority="1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topLeftCell="A4" zoomScaleNormal="100" workbookViewId="0">
      <selection activeCell="B4" sqref="B4:C14"/>
    </sheetView>
  </sheetViews>
  <sheetFormatPr defaultColWidth="9.140625" defaultRowHeight="15" outlineLevelRow="1" x14ac:dyDescent="0.25"/>
  <cols>
    <col min="1" max="1" width="1.42578125" style="56" customWidth="1"/>
    <col min="2" max="2" width="14.28515625" style="60" customWidth="1"/>
    <col min="3" max="4" width="11.42578125" style="56" customWidth="1"/>
    <col min="5" max="5" width="46.140625" style="56" customWidth="1"/>
    <col min="6" max="6" width="17.140625" style="64" customWidth="1"/>
    <col min="7" max="7" width="15.7109375" style="64" customWidth="1"/>
    <col min="8" max="8" width="16.5703125" style="56" customWidth="1"/>
    <col min="9" max="9" width="50" style="56" customWidth="1"/>
    <col min="10" max="10" width="21.42578125" style="56" customWidth="1"/>
    <col min="11" max="16384" width="9.140625" style="56"/>
  </cols>
  <sheetData>
    <row r="1" spans="1:10" ht="28.5" customHeight="1" x14ac:dyDescent="0.3">
      <c r="A1" s="137" t="s">
        <v>61</v>
      </c>
      <c r="B1" s="137"/>
      <c r="C1" s="137"/>
      <c r="D1" s="137"/>
      <c r="E1" s="137"/>
      <c r="F1" s="137"/>
      <c r="G1" s="137"/>
      <c r="H1" s="137"/>
      <c r="I1" s="137"/>
    </row>
    <row r="2" spans="1:10" ht="28.5" customHeight="1" x14ac:dyDescent="0.25">
      <c r="A2" s="138" t="s">
        <v>93</v>
      </c>
      <c r="B2" s="138"/>
      <c r="C2" s="138"/>
      <c r="D2" s="138"/>
      <c r="E2" s="138"/>
      <c r="F2" s="138"/>
      <c r="G2" s="138"/>
      <c r="H2" s="138"/>
      <c r="I2" s="138"/>
    </row>
    <row r="3" spans="1:10" ht="28.5" customHeight="1" x14ac:dyDescent="0.25">
      <c r="B3" s="57" t="s">
        <v>22</v>
      </c>
      <c r="C3" s="58" t="s">
        <v>23</v>
      </c>
      <c r="D3" s="58" t="s">
        <v>24</v>
      </c>
      <c r="E3" s="58" t="s">
        <v>25</v>
      </c>
      <c r="F3" s="59" t="s">
        <v>26</v>
      </c>
      <c r="G3" s="59" t="s">
        <v>27</v>
      </c>
      <c r="H3" s="58" t="s">
        <v>45</v>
      </c>
      <c r="I3" s="58" t="s">
        <v>28</v>
      </c>
      <c r="J3" s="58" t="s">
        <v>29</v>
      </c>
    </row>
    <row r="4" spans="1:10" ht="28.5" customHeight="1" outlineLevel="1" x14ac:dyDescent="0.25">
      <c r="B4" s="61">
        <v>45748</v>
      </c>
      <c r="C4" s="62" t="s">
        <v>94</v>
      </c>
      <c r="D4" s="62" t="s">
        <v>31</v>
      </c>
      <c r="E4" s="62" t="s">
        <v>32</v>
      </c>
      <c r="F4" s="63">
        <v>3158616</v>
      </c>
      <c r="G4" s="63">
        <v>252689</v>
      </c>
      <c r="H4" s="63">
        <f>F4+G4</f>
        <v>3411305</v>
      </c>
      <c r="I4" s="62" t="s">
        <v>32</v>
      </c>
      <c r="J4" s="62" t="s">
        <v>33</v>
      </c>
    </row>
    <row r="5" spans="1:10" ht="28.5" customHeight="1" outlineLevel="1" x14ac:dyDescent="0.25">
      <c r="B5" s="61">
        <v>45749</v>
      </c>
      <c r="C5" s="62" t="s">
        <v>95</v>
      </c>
      <c r="D5" s="62" t="s">
        <v>31</v>
      </c>
      <c r="E5" s="62" t="s">
        <v>32</v>
      </c>
      <c r="F5" s="63">
        <v>1421344</v>
      </c>
      <c r="G5" s="63">
        <v>113708</v>
      </c>
      <c r="H5" s="63">
        <f t="shared" ref="H5:H14" si="0">F5+G5</f>
        <v>1535052</v>
      </c>
      <c r="I5" s="62" t="s">
        <v>32</v>
      </c>
      <c r="J5" s="62" t="s">
        <v>33</v>
      </c>
    </row>
    <row r="6" spans="1:10" ht="28.5" customHeight="1" outlineLevel="1" x14ac:dyDescent="0.25">
      <c r="B6" s="61">
        <v>45751</v>
      </c>
      <c r="C6" s="62" t="s">
        <v>96</v>
      </c>
      <c r="D6" s="62" t="s">
        <v>31</v>
      </c>
      <c r="E6" s="62" t="s">
        <v>32</v>
      </c>
      <c r="F6" s="63">
        <v>1954907</v>
      </c>
      <c r="G6" s="63">
        <v>156393</v>
      </c>
      <c r="H6" s="63">
        <f t="shared" si="0"/>
        <v>2111300</v>
      </c>
      <c r="I6" s="62" t="s">
        <v>32</v>
      </c>
      <c r="J6" s="62" t="s">
        <v>33</v>
      </c>
    </row>
    <row r="7" spans="1:10" ht="28.5" customHeight="1" outlineLevel="1" x14ac:dyDescent="0.25">
      <c r="B7" s="61">
        <v>45756</v>
      </c>
      <c r="C7" s="62" t="s">
        <v>97</v>
      </c>
      <c r="D7" s="62" t="s">
        <v>31</v>
      </c>
      <c r="E7" s="62" t="s">
        <v>32</v>
      </c>
      <c r="F7" s="63">
        <v>2228071</v>
      </c>
      <c r="G7" s="63">
        <v>178246</v>
      </c>
      <c r="H7" s="63">
        <f t="shared" si="0"/>
        <v>2406317</v>
      </c>
      <c r="I7" s="62" t="s">
        <v>32</v>
      </c>
      <c r="J7" s="62" t="s">
        <v>33</v>
      </c>
    </row>
    <row r="8" spans="1:10" ht="28.5" customHeight="1" outlineLevel="1" x14ac:dyDescent="0.25">
      <c r="B8" s="61">
        <v>45759</v>
      </c>
      <c r="C8" s="62" t="s">
        <v>98</v>
      </c>
      <c r="D8" s="62" t="s">
        <v>31</v>
      </c>
      <c r="E8" s="62" t="s">
        <v>32</v>
      </c>
      <c r="F8" s="63">
        <v>1538781</v>
      </c>
      <c r="G8" s="63">
        <v>123102</v>
      </c>
      <c r="H8" s="63">
        <f t="shared" si="0"/>
        <v>1661883</v>
      </c>
      <c r="I8" s="62" t="s">
        <v>32</v>
      </c>
      <c r="J8" s="62" t="s">
        <v>33</v>
      </c>
    </row>
    <row r="9" spans="1:10" ht="28.5" customHeight="1" outlineLevel="1" x14ac:dyDescent="0.25">
      <c r="B9" s="61">
        <v>45762</v>
      </c>
      <c r="C9" s="62" t="s">
        <v>99</v>
      </c>
      <c r="D9" s="62" t="s">
        <v>31</v>
      </c>
      <c r="E9" s="62" t="s">
        <v>32</v>
      </c>
      <c r="F9" s="63">
        <v>1083081</v>
      </c>
      <c r="G9" s="63">
        <v>86646</v>
      </c>
      <c r="H9" s="63">
        <f t="shared" si="0"/>
        <v>1169727</v>
      </c>
      <c r="I9" s="62" t="s">
        <v>32</v>
      </c>
      <c r="J9" s="62" t="s">
        <v>33</v>
      </c>
    </row>
    <row r="10" spans="1:10" ht="28.5" customHeight="1" outlineLevel="1" x14ac:dyDescent="0.25">
      <c r="B10" s="61">
        <v>45763</v>
      </c>
      <c r="C10" s="62" t="s">
        <v>100</v>
      </c>
      <c r="D10" s="62" t="s">
        <v>31</v>
      </c>
      <c r="E10" s="62" t="s">
        <v>32</v>
      </c>
      <c r="F10" s="63">
        <v>1135417</v>
      </c>
      <c r="G10" s="63">
        <v>90833</v>
      </c>
      <c r="H10" s="63">
        <f t="shared" si="0"/>
        <v>1226250</v>
      </c>
      <c r="I10" s="62" t="s">
        <v>32</v>
      </c>
      <c r="J10" s="62" t="s">
        <v>33</v>
      </c>
    </row>
    <row r="11" spans="1:10" ht="28.5" customHeight="1" outlineLevel="1" x14ac:dyDescent="0.25">
      <c r="B11" s="61">
        <v>45766</v>
      </c>
      <c r="C11" s="62" t="s">
        <v>101</v>
      </c>
      <c r="D11" s="62" t="s">
        <v>31</v>
      </c>
      <c r="E11" s="62" t="s">
        <v>32</v>
      </c>
      <c r="F11" s="63">
        <v>2159780</v>
      </c>
      <c r="G11" s="63">
        <v>172782</v>
      </c>
      <c r="H11" s="63">
        <f t="shared" si="0"/>
        <v>2332562</v>
      </c>
      <c r="I11" s="62" t="s">
        <v>32</v>
      </c>
      <c r="J11" s="62" t="s">
        <v>33</v>
      </c>
    </row>
    <row r="12" spans="1:10" ht="28.5" customHeight="1" outlineLevel="1" x14ac:dyDescent="0.25">
      <c r="B12" s="61">
        <v>45768</v>
      </c>
      <c r="C12" s="62" t="s">
        <v>102</v>
      </c>
      <c r="D12" s="62" t="s">
        <v>31</v>
      </c>
      <c r="E12" s="62" t="s">
        <v>32</v>
      </c>
      <c r="F12" s="63">
        <v>2475707</v>
      </c>
      <c r="G12" s="63">
        <v>198057</v>
      </c>
      <c r="H12" s="63">
        <f t="shared" si="0"/>
        <v>2673764</v>
      </c>
      <c r="I12" s="62" t="s">
        <v>32</v>
      </c>
      <c r="J12" s="62" t="s">
        <v>33</v>
      </c>
    </row>
    <row r="13" spans="1:10" ht="28.5" customHeight="1" outlineLevel="1" x14ac:dyDescent="0.25">
      <c r="B13" s="61">
        <v>45771</v>
      </c>
      <c r="C13" s="62" t="s">
        <v>103</v>
      </c>
      <c r="D13" s="62" t="s">
        <v>31</v>
      </c>
      <c r="E13" s="62" t="s">
        <v>32</v>
      </c>
      <c r="F13" s="63">
        <v>2618671</v>
      </c>
      <c r="G13" s="63">
        <v>209494</v>
      </c>
      <c r="H13" s="63">
        <f t="shared" si="0"/>
        <v>2828165</v>
      </c>
      <c r="I13" s="62" t="s">
        <v>32</v>
      </c>
      <c r="J13" s="62" t="s">
        <v>33</v>
      </c>
    </row>
    <row r="14" spans="1:10" ht="28.5" customHeight="1" outlineLevel="1" x14ac:dyDescent="0.25">
      <c r="B14" s="61">
        <v>45772</v>
      </c>
      <c r="C14" s="62" t="s">
        <v>104</v>
      </c>
      <c r="D14" s="62" t="s">
        <v>31</v>
      </c>
      <c r="E14" s="62" t="s">
        <v>32</v>
      </c>
      <c r="F14" s="63">
        <v>3890670</v>
      </c>
      <c r="G14" s="63">
        <v>311254</v>
      </c>
      <c r="H14" s="63">
        <f t="shared" si="0"/>
        <v>4201924</v>
      </c>
      <c r="I14" s="62" t="s">
        <v>32</v>
      </c>
      <c r="J14" s="62" t="s">
        <v>33</v>
      </c>
    </row>
    <row r="15" spans="1:10" ht="28.5" customHeight="1" x14ac:dyDescent="0.3">
      <c r="F15" s="65">
        <f>SUM(F4:F14)</f>
        <v>23665045</v>
      </c>
      <c r="G15" s="65">
        <f t="shared" ref="G15:H15" si="1">SUM(G4:G14)</f>
        <v>1893204</v>
      </c>
      <c r="H15" s="65">
        <f t="shared" si="1"/>
        <v>25558249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opLeftCell="A16" zoomScaleNormal="100" workbookViewId="0">
      <selection activeCell="F17" sqref="F17:G17"/>
    </sheetView>
  </sheetViews>
  <sheetFormatPr defaultColWidth="9.140625" defaultRowHeight="15" outlineLevelRow="1" x14ac:dyDescent="0.25"/>
  <cols>
    <col min="1" max="1" width="1.42578125" style="45" customWidth="1"/>
    <col min="2" max="2" width="14.28515625" style="49" customWidth="1"/>
    <col min="3" max="4" width="11.42578125" style="45" customWidth="1"/>
    <col min="5" max="5" width="47.7109375" style="45" customWidth="1"/>
    <col min="6" max="6" width="15.7109375" style="53" customWidth="1"/>
    <col min="7" max="7" width="15" style="53" customWidth="1"/>
    <col min="8" max="8" width="14.85546875" style="45" customWidth="1"/>
    <col min="9" max="9" width="47.85546875" style="45" customWidth="1"/>
    <col min="10" max="10" width="21.42578125" style="45" customWidth="1"/>
    <col min="11" max="16384" width="9.140625" style="45"/>
  </cols>
  <sheetData>
    <row r="1" spans="1:10" ht="28.5" customHeight="1" x14ac:dyDescent="0.3">
      <c r="A1" s="139" t="s">
        <v>70</v>
      </c>
      <c r="B1" s="139"/>
      <c r="C1" s="139"/>
      <c r="D1" s="139"/>
      <c r="E1" s="139"/>
      <c r="F1" s="139"/>
      <c r="G1" s="139"/>
      <c r="H1" s="139"/>
      <c r="I1" s="139"/>
    </row>
    <row r="2" spans="1:10" ht="28.5" customHeight="1" x14ac:dyDescent="0.25">
      <c r="A2" s="140" t="s">
        <v>71</v>
      </c>
      <c r="B2" s="140"/>
      <c r="C2" s="140"/>
      <c r="D2" s="140"/>
      <c r="E2" s="140"/>
      <c r="F2" s="140"/>
      <c r="G2" s="140"/>
      <c r="H2" s="140"/>
      <c r="I2" s="140"/>
    </row>
    <row r="3" spans="1:10" ht="28.5" customHeight="1" x14ac:dyDescent="0.25">
      <c r="B3" s="46" t="s">
        <v>22</v>
      </c>
      <c r="C3" s="47" t="s">
        <v>23</v>
      </c>
      <c r="D3" s="47" t="s">
        <v>24</v>
      </c>
      <c r="E3" s="47" t="s">
        <v>25</v>
      </c>
      <c r="F3" s="48" t="s">
        <v>26</v>
      </c>
      <c r="G3" s="48" t="s">
        <v>27</v>
      </c>
      <c r="H3" s="47" t="s">
        <v>87</v>
      </c>
      <c r="I3" s="47" t="s">
        <v>28</v>
      </c>
      <c r="J3" s="47" t="s">
        <v>29</v>
      </c>
    </row>
    <row r="4" spans="1:10" ht="28.5" customHeight="1" outlineLevel="1" x14ac:dyDescent="0.25">
      <c r="B4" s="50">
        <v>45717</v>
      </c>
      <c r="C4" s="51" t="s">
        <v>72</v>
      </c>
      <c r="D4" s="51" t="s">
        <v>31</v>
      </c>
      <c r="E4" s="51" t="s">
        <v>32</v>
      </c>
      <c r="F4" s="52">
        <v>936927</v>
      </c>
      <c r="G4" s="52">
        <v>74954</v>
      </c>
      <c r="H4" s="52">
        <f>F4+G4</f>
        <v>1011881</v>
      </c>
      <c r="I4" s="51" t="s">
        <v>32</v>
      </c>
      <c r="J4" s="51" t="s">
        <v>33</v>
      </c>
    </row>
    <row r="5" spans="1:10" ht="28.5" customHeight="1" outlineLevel="1" x14ac:dyDescent="0.25">
      <c r="B5" s="50">
        <v>45720</v>
      </c>
      <c r="C5" s="51" t="s">
        <v>73</v>
      </c>
      <c r="D5" s="51" t="s">
        <v>31</v>
      </c>
      <c r="E5" s="51" t="s">
        <v>32</v>
      </c>
      <c r="F5" s="52">
        <v>1961289</v>
      </c>
      <c r="G5" s="52">
        <v>156903</v>
      </c>
      <c r="H5" s="52">
        <f t="shared" ref="H5:H17" si="0">F5+G5</f>
        <v>2118192</v>
      </c>
      <c r="I5" s="51" t="s">
        <v>32</v>
      </c>
      <c r="J5" s="51" t="s">
        <v>33</v>
      </c>
    </row>
    <row r="6" spans="1:10" ht="28.5" customHeight="1" outlineLevel="1" x14ac:dyDescent="0.25">
      <c r="B6" s="50">
        <v>45722</v>
      </c>
      <c r="C6" s="51" t="s">
        <v>74</v>
      </c>
      <c r="D6" s="51" t="s">
        <v>31</v>
      </c>
      <c r="E6" s="51" t="s">
        <v>32</v>
      </c>
      <c r="F6" s="52">
        <v>1408581</v>
      </c>
      <c r="G6" s="52">
        <v>112686</v>
      </c>
      <c r="H6" s="52">
        <f t="shared" si="0"/>
        <v>1521267</v>
      </c>
      <c r="I6" s="51" t="s">
        <v>32</v>
      </c>
      <c r="J6" s="51" t="s">
        <v>33</v>
      </c>
    </row>
    <row r="7" spans="1:10" ht="28.5" customHeight="1" outlineLevel="1" x14ac:dyDescent="0.25">
      <c r="B7" s="50">
        <v>45724</v>
      </c>
      <c r="C7" s="51" t="s">
        <v>75</v>
      </c>
      <c r="D7" s="51" t="s">
        <v>31</v>
      </c>
      <c r="E7" s="51" t="s">
        <v>32</v>
      </c>
      <c r="F7" s="52">
        <v>595472</v>
      </c>
      <c r="G7" s="52">
        <v>47638</v>
      </c>
      <c r="H7" s="52">
        <f t="shared" si="0"/>
        <v>643110</v>
      </c>
      <c r="I7" s="51" t="s">
        <v>32</v>
      </c>
      <c r="J7" s="51" t="s">
        <v>33</v>
      </c>
    </row>
    <row r="8" spans="1:10" ht="28.5" customHeight="1" outlineLevel="1" x14ac:dyDescent="0.25">
      <c r="B8" s="50">
        <v>45727</v>
      </c>
      <c r="C8" s="51" t="s">
        <v>76</v>
      </c>
      <c r="D8" s="51" t="s">
        <v>31</v>
      </c>
      <c r="E8" s="51" t="s">
        <v>32</v>
      </c>
      <c r="F8" s="52">
        <v>1483253</v>
      </c>
      <c r="G8" s="52">
        <v>118660</v>
      </c>
      <c r="H8" s="52">
        <f t="shared" si="0"/>
        <v>1601913</v>
      </c>
      <c r="I8" s="51" t="s">
        <v>32</v>
      </c>
      <c r="J8" s="51" t="s">
        <v>33</v>
      </c>
    </row>
    <row r="9" spans="1:10" ht="28.5" customHeight="1" outlineLevel="1" x14ac:dyDescent="0.25">
      <c r="B9" s="50">
        <v>45729</v>
      </c>
      <c r="C9" s="51" t="s">
        <v>77</v>
      </c>
      <c r="D9" s="51" t="s">
        <v>31</v>
      </c>
      <c r="E9" s="51" t="s">
        <v>32</v>
      </c>
      <c r="F9" s="52">
        <v>1886617</v>
      </c>
      <c r="G9" s="52">
        <v>150929</v>
      </c>
      <c r="H9" s="52">
        <f t="shared" si="0"/>
        <v>2037546</v>
      </c>
      <c r="I9" s="51" t="s">
        <v>32</v>
      </c>
      <c r="J9" s="51" t="s">
        <v>33</v>
      </c>
    </row>
    <row r="10" spans="1:10" ht="28.5" customHeight="1" outlineLevel="1" x14ac:dyDescent="0.25">
      <c r="B10" s="50">
        <v>45730</v>
      </c>
      <c r="C10" s="51" t="s">
        <v>78</v>
      </c>
      <c r="D10" s="51" t="s">
        <v>31</v>
      </c>
      <c r="E10" s="51" t="s">
        <v>32</v>
      </c>
      <c r="F10" s="52">
        <v>1672172</v>
      </c>
      <c r="G10" s="52">
        <v>133774</v>
      </c>
      <c r="H10" s="52">
        <f t="shared" si="0"/>
        <v>1805946</v>
      </c>
      <c r="I10" s="51" t="s">
        <v>32</v>
      </c>
      <c r="J10" s="51" t="s">
        <v>33</v>
      </c>
    </row>
    <row r="11" spans="1:10" ht="28.5" customHeight="1" outlineLevel="1" x14ac:dyDescent="0.25">
      <c r="B11" s="50">
        <v>45733</v>
      </c>
      <c r="C11" s="51" t="s">
        <v>79</v>
      </c>
      <c r="D11" s="51" t="s">
        <v>31</v>
      </c>
      <c r="E11" s="51" t="s">
        <v>32</v>
      </c>
      <c r="F11" s="52">
        <v>1079890</v>
      </c>
      <c r="G11" s="52">
        <v>86391</v>
      </c>
      <c r="H11" s="52">
        <f t="shared" si="0"/>
        <v>1166281</v>
      </c>
      <c r="I11" s="51" t="s">
        <v>32</v>
      </c>
      <c r="J11" s="51" t="s">
        <v>33</v>
      </c>
    </row>
    <row r="12" spans="1:10" ht="28.5" customHeight="1" outlineLevel="1" x14ac:dyDescent="0.25">
      <c r="B12" s="50">
        <v>45735</v>
      </c>
      <c r="C12" s="51" t="s">
        <v>80</v>
      </c>
      <c r="D12" s="51" t="s">
        <v>31</v>
      </c>
      <c r="E12" s="51" t="s">
        <v>32</v>
      </c>
      <c r="F12" s="52">
        <v>1353053</v>
      </c>
      <c r="G12" s="52">
        <v>108244</v>
      </c>
      <c r="H12" s="52">
        <f t="shared" si="0"/>
        <v>1461297</v>
      </c>
      <c r="I12" s="51" t="s">
        <v>32</v>
      </c>
      <c r="J12" s="51" t="s">
        <v>33</v>
      </c>
    </row>
    <row r="13" spans="1:10" ht="28.5" customHeight="1" outlineLevel="1" x14ac:dyDescent="0.25">
      <c r="B13" s="50">
        <v>45738</v>
      </c>
      <c r="C13" s="51" t="s">
        <v>81</v>
      </c>
      <c r="D13" s="51" t="s">
        <v>31</v>
      </c>
      <c r="E13" s="51" t="s">
        <v>32</v>
      </c>
      <c r="F13" s="52">
        <v>809917</v>
      </c>
      <c r="G13" s="52">
        <v>64793</v>
      </c>
      <c r="H13" s="52">
        <f t="shared" si="0"/>
        <v>874710</v>
      </c>
      <c r="I13" s="51" t="s">
        <v>32</v>
      </c>
      <c r="J13" s="51" t="s">
        <v>33</v>
      </c>
    </row>
    <row r="14" spans="1:10" ht="28.5" customHeight="1" outlineLevel="1" x14ac:dyDescent="0.25">
      <c r="B14" s="50">
        <v>45741</v>
      </c>
      <c r="C14" s="51" t="s">
        <v>82</v>
      </c>
      <c r="D14" s="51" t="s">
        <v>31</v>
      </c>
      <c r="E14" s="51" t="s">
        <v>32</v>
      </c>
      <c r="F14" s="52">
        <v>2081917</v>
      </c>
      <c r="G14" s="52">
        <v>166553</v>
      </c>
      <c r="H14" s="52">
        <f t="shared" si="0"/>
        <v>2248470</v>
      </c>
      <c r="I14" s="51" t="s">
        <v>32</v>
      </c>
      <c r="J14" s="51" t="s">
        <v>33</v>
      </c>
    </row>
    <row r="15" spans="1:10" ht="28.5" customHeight="1" outlineLevel="1" x14ac:dyDescent="0.25">
      <c r="B15" s="50">
        <v>45743</v>
      </c>
      <c r="C15" s="51" t="s">
        <v>83</v>
      </c>
      <c r="D15" s="51" t="s">
        <v>31</v>
      </c>
      <c r="E15" s="51" t="s">
        <v>32</v>
      </c>
      <c r="F15" s="52">
        <v>1206899</v>
      </c>
      <c r="G15" s="52">
        <v>96552</v>
      </c>
      <c r="H15" s="52">
        <f t="shared" si="0"/>
        <v>1303451</v>
      </c>
      <c r="I15" s="51" t="s">
        <v>32</v>
      </c>
      <c r="J15" s="51" t="s">
        <v>33</v>
      </c>
    </row>
    <row r="16" spans="1:10" ht="28.5" customHeight="1" outlineLevel="1" x14ac:dyDescent="0.25">
      <c r="B16" s="50">
        <v>45745</v>
      </c>
      <c r="C16" s="51" t="s">
        <v>84</v>
      </c>
      <c r="D16" s="51" t="s">
        <v>31</v>
      </c>
      <c r="E16" s="51" t="s">
        <v>32</v>
      </c>
      <c r="F16" s="52">
        <v>1070317</v>
      </c>
      <c r="G16" s="52">
        <v>85625</v>
      </c>
      <c r="H16" s="52">
        <f t="shared" si="0"/>
        <v>1155942</v>
      </c>
      <c r="I16" s="51" t="s">
        <v>32</v>
      </c>
      <c r="J16" s="51" t="s">
        <v>33</v>
      </c>
    </row>
    <row r="17" spans="2:10" ht="28.5" customHeight="1" outlineLevel="1" x14ac:dyDescent="0.25">
      <c r="B17" s="50">
        <v>45747</v>
      </c>
      <c r="C17" s="51" t="s">
        <v>85</v>
      </c>
      <c r="D17" s="51" t="s">
        <v>41</v>
      </c>
      <c r="E17" s="51" t="s">
        <v>86</v>
      </c>
      <c r="F17" s="52">
        <v>-201682</v>
      </c>
      <c r="G17" s="52">
        <v>-16135</v>
      </c>
      <c r="H17" s="52">
        <f t="shared" si="0"/>
        <v>-217817</v>
      </c>
      <c r="I17" s="51" t="s">
        <v>32</v>
      </c>
      <c r="J17" s="51" t="s">
        <v>33</v>
      </c>
    </row>
    <row r="18" spans="2:10" ht="18.75" x14ac:dyDescent="0.3">
      <c r="E18" s="55" t="s">
        <v>88</v>
      </c>
      <c r="F18" s="54">
        <f>SUM(F4:F16)</f>
        <v>17546304</v>
      </c>
      <c r="G18" s="54">
        <f t="shared" ref="G18:H18" si="1">SUM(G4:G16)</f>
        <v>1403702</v>
      </c>
      <c r="H18" s="54">
        <f t="shared" si="1"/>
        <v>18950006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F14" sqref="F14:G14"/>
    </sheetView>
  </sheetViews>
  <sheetFormatPr defaultColWidth="9.140625" defaultRowHeight="15" outlineLevelRow="1" x14ac:dyDescent="0.25"/>
  <cols>
    <col min="1" max="1" width="1.42578125" style="36" customWidth="1"/>
    <col min="2" max="2" width="14.28515625" style="40" customWidth="1"/>
    <col min="3" max="4" width="11.42578125" style="36" customWidth="1"/>
    <col min="5" max="5" width="47.28515625" style="36" customWidth="1"/>
    <col min="6" max="6" width="17.140625" style="44" customWidth="1"/>
    <col min="7" max="7" width="15.7109375" style="44" customWidth="1"/>
    <col min="8" max="8" width="11.42578125" style="36" customWidth="1"/>
    <col min="9" max="9" width="50" style="36" customWidth="1"/>
    <col min="10" max="10" width="21.42578125" style="36" customWidth="1"/>
    <col min="11" max="16384" width="9.140625" style="36"/>
  </cols>
  <sheetData>
    <row r="1" spans="1:10" ht="29.25" customHeight="1" x14ac:dyDescent="0.3">
      <c r="A1" s="141" t="s">
        <v>61</v>
      </c>
      <c r="B1" s="141"/>
      <c r="C1" s="141"/>
      <c r="D1" s="141"/>
      <c r="E1" s="141"/>
      <c r="F1" s="141"/>
      <c r="G1" s="141"/>
      <c r="H1" s="141"/>
      <c r="I1" s="141"/>
    </row>
    <row r="2" spans="1:10" ht="29.25" customHeight="1" x14ac:dyDescent="0.25">
      <c r="A2" s="142" t="s">
        <v>49</v>
      </c>
      <c r="B2" s="142"/>
      <c r="C2" s="142"/>
      <c r="D2" s="142"/>
      <c r="E2" s="142"/>
      <c r="F2" s="142"/>
      <c r="G2" s="142"/>
      <c r="H2" s="142"/>
      <c r="I2" s="142"/>
    </row>
    <row r="3" spans="1:10" ht="38.25" customHeight="1" x14ac:dyDescent="0.25">
      <c r="B3" s="37" t="s">
        <v>22</v>
      </c>
      <c r="C3" s="38" t="s">
        <v>23</v>
      </c>
      <c r="D3" s="38" t="s">
        <v>24</v>
      </c>
      <c r="E3" s="38" t="s">
        <v>25</v>
      </c>
      <c r="F3" s="39" t="s">
        <v>26</v>
      </c>
      <c r="G3" s="39" t="s">
        <v>27</v>
      </c>
      <c r="H3" s="38" t="s">
        <v>45</v>
      </c>
      <c r="I3" s="38" t="s">
        <v>28</v>
      </c>
      <c r="J3" s="38" t="s">
        <v>29</v>
      </c>
    </row>
    <row r="4" spans="1:10" ht="26.25" customHeight="1" outlineLevel="1" x14ac:dyDescent="0.25">
      <c r="B4" s="41">
        <v>45692</v>
      </c>
      <c r="C4" s="42" t="s">
        <v>50</v>
      </c>
      <c r="D4" s="42" t="s">
        <v>31</v>
      </c>
      <c r="E4" s="42" t="s">
        <v>32</v>
      </c>
      <c r="F4" s="43">
        <v>4643776</v>
      </c>
      <c r="G4" s="43">
        <v>371502</v>
      </c>
      <c r="H4" s="43">
        <f>F4+G4</f>
        <v>5015278</v>
      </c>
      <c r="I4" s="42" t="s">
        <v>32</v>
      </c>
      <c r="J4" s="42" t="s">
        <v>33</v>
      </c>
    </row>
    <row r="5" spans="1:10" ht="26.25" customHeight="1" outlineLevel="1" x14ac:dyDescent="0.25">
      <c r="B5" s="41">
        <v>45694</v>
      </c>
      <c r="C5" s="42" t="s">
        <v>51</v>
      </c>
      <c r="D5" s="42" t="s">
        <v>31</v>
      </c>
      <c r="E5" s="42" t="s">
        <v>32</v>
      </c>
      <c r="F5" s="43">
        <v>1877044</v>
      </c>
      <c r="G5" s="43">
        <v>150164</v>
      </c>
      <c r="H5" s="43">
        <f t="shared" ref="H5:H13" si="0">F5+G5</f>
        <v>2027208</v>
      </c>
      <c r="I5" s="42" t="s">
        <v>32</v>
      </c>
      <c r="J5" s="42" t="s">
        <v>33</v>
      </c>
    </row>
    <row r="6" spans="1:10" ht="26.25" customHeight="1" outlineLevel="1" x14ac:dyDescent="0.25">
      <c r="B6" s="41">
        <v>45696</v>
      </c>
      <c r="C6" s="42" t="s">
        <v>52</v>
      </c>
      <c r="D6" s="42" t="s">
        <v>31</v>
      </c>
      <c r="E6" s="42" t="s">
        <v>32</v>
      </c>
      <c r="F6" s="43">
        <v>1802372</v>
      </c>
      <c r="G6" s="43">
        <v>144190</v>
      </c>
      <c r="H6" s="43">
        <f t="shared" si="0"/>
        <v>1946562</v>
      </c>
      <c r="I6" s="42" t="s">
        <v>32</v>
      </c>
      <c r="J6" s="42" t="s">
        <v>33</v>
      </c>
    </row>
    <row r="7" spans="1:10" ht="26.25" customHeight="1" outlineLevel="1" x14ac:dyDescent="0.25">
      <c r="B7" s="41">
        <v>45699</v>
      </c>
      <c r="C7" s="42" t="s">
        <v>53</v>
      </c>
      <c r="D7" s="42" t="s">
        <v>31</v>
      </c>
      <c r="E7" s="42" t="s">
        <v>32</v>
      </c>
      <c r="F7" s="43">
        <v>1610262</v>
      </c>
      <c r="G7" s="43">
        <v>128821</v>
      </c>
      <c r="H7" s="43">
        <f t="shared" si="0"/>
        <v>1739083</v>
      </c>
      <c r="I7" s="42" t="s">
        <v>32</v>
      </c>
      <c r="J7" s="42" t="s">
        <v>33</v>
      </c>
    </row>
    <row r="8" spans="1:10" ht="26.25" customHeight="1" outlineLevel="1" x14ac:dyDescent="0.25">
      <c r="B8" s="41">
        <v>45703</v>
      </c>
      <c r="C8" s="42" t="s">
        <v>54</v>
      </c>
      <c r="D8" s="42" t="s">
        <v>31</v>
      </c>
      <c r="E8" s="42" t="s">
        <v>32</v>
      </c>
      <c r="F8" s="43">
        <v>1222853</v>
      </c>
      <c r="G8" s="43">
        <v>97828</v>
      </c>
      <c r="H8" s="43">
        <f t="shared" si="0"/>
        <v>1320681</v>
      </c>
      <c r="I8" s="42" t="s">
        <v>32</v>
      </c>
      <c r="J8" s="42" t="s">
        <v>33</v>
      </c>
    </row>
    <row r="9" spans="1:10" ht="26.25" customHeight="1" outlineLevel="1" x14ac:dyDescent="0.25">
      <c r="B9" s="41">
        <v>45706</v>
      </c>
      <c r="C9" s="42" t="s">
        <v>55</v>
      </c>
      <c r="D9" s="42" t="s">
        <v>31</v>
      </c>
      <c r="E9" s="42" t="s">
        <v>32</v>
      </c>
      <c r="F9" s="43">
        <v>2547189</v>
      </c>
      <c r="G9" s="43">
        <v>203775</v>
      </c>
      <c r="H9" s="43">
        <f t="shared" si="0"/>
        <v>2750964</v>
      </c>
      <c r="I9" s="42" t="s">
        <v>32</v>
      </c>
      <c r="J9" s="42" t="s">
        <v>33</v>
      </c>
    </row>
    <row r="10" spans="1:10" ht="26.25" customHeight="1" outlineLevel="1" x14ac:dyDescent="0.25">
      <c r="B10" s="41">
        <v>45708</v>
      </c>
      <c r="C10" s="42" t="s">
        <v>56</v>
      </c>
      <c r="D10" s="42" t="s">
        <v>31</v>
      </c>
      <c r="E10" s="42" t="s">
        <v>32</v>
      </c>
      <c r="F10" s="43">
        <v>1935762</v>
      </c>
      <c r="G10" s="43">
        <v>154861</v>
      </c>
      <c r="H10" s="43">
        <f t="shared" si="0"/>
        <v>2090623</v>
      </c>
      <c r="I10" s="42" t="s">
        <v>32</v>
      </c>
      <c r="J10" s="42" t="s">
        <v>33</v>
      </c>
    </row>
    <row r="11" spans="1:10" ht="26.25" customHeight="1" outlineLevel="1" x14ac:dyDescent="0.25">
      <c r="B11" s="41">
        <v>45710</v>
      </c>
      <c r="C11" s="42" t="s">
        <v>57</v>
      </c>
      <c r="D11" s="42" t="s">
        <v>31</v>
      </c>
      <c r="E11" s="42" t="s">
        <v>32</v>
      </c>
      <c r="F11" s="43">
        <v>952881</v>
      </c>
      <c r="G11" s="43">
        <v>76230</v>
      </c>
      <c r="H11" s="43">
        <f t="shared" si="0"/>
        <v>1029111</v>
      </c>
      <c r="I11" s="42" t="s">
        <v>32</v>
      </c>
      <c r="J11" s="42" t="s">
        <v>33</v>
      </c>
    </row>
    <row r="12" spans="1:10" ht="26.25" customHeight="1" outlineLevel="1" x14ac:dyDescent="0.25">
      <c r="B12" s="41">
        <v>45713</v>
      </c>
      <c r="C12" s="42" t="s">
        <v>59</v>
      </c>
      <c r="D12" s="42" t="s">
        <v>31</v>
      </c>
      <c r="E12" s="42" t="s">
        <v>32</v>
      </c>
      <c r="F12" s="43">
        <v>2020007</v>
      </c>
      <c r="G12" s="43">
        <v>161601</v>
      </c>
      <c r="H12" s="43">
        <f t="shared" si="0"/>
        <v>2181608</v>
      </c>
      <c r="I12" s="42" t="s">
        <v>32</v>
      </c>
      <c r="J12" s="42" t="s">
        <v>33</v>
      </c>
    </row>
    <row r="13" spans="1:10" ht="26.25" customHeight="1" outlineLevel="1" x14ac:dyDescent="0.25">
      <c r="B13" s="41">
        <v>45715</v>
      </c>
      <c r="C13" s="42" t="s">
        <v>60</v>
      </c>
      <c r="D13" s="42" t="s">
        <v>31</v>
      </c>
      <c r="E13" s="42" t="s">
        <v>32</v>
      </c>
      <c r="F13" s="43">
        <v>1017981</v>
      </c>
      <c r="G13" s="43">
        <v>81438</v>
      </c>
      <c r="H13" s="43">
        <f t="shared" si="0"/>
        <v>1099419</v>
      </c>
      <c r="I13" s="42" t="s">
        <v>32</v>
      </c>
      <c r="J13" s="42" t="s">
        <v>33</v>
      </c>
    </row>
    <row r="14" spans="1:10" ht="26.25" customHeight="1" outlineLevel="1" x14ac:dyDescent="0.25">
      <c r="B14" s="41">
        <v>45713</v>
      </c>
      <c r="C14" s="42" t="s">
        <v>58</v>
      </c>
      <c r="D14" s="42" t="s">
        <v>41</v>
      </c>
      <c r="E14" s="42" t="s">
        <v>44</v>
      </c>
      <c r="F14" s="43">
        <v>-130200</v>
      </c>
      <c r="G14" s="43">
        <v>-10416</v>
      </c>
      <c r="H14" s="43">
        <f>F14+G14</f>
        <v>-140616</v>
      </c>
      <c r="I14" s="42" t="s">
        <v>32</v>
      </c>
      <c r="J14" s="42" t="s">
        <v>33</v>
      </c>
    </row>
    <row r="15" spans="1:10" x14ac:dyDescent="0.25">
      <c r="F15" s="44">
        <f>SUM(F4:F13)</f>
        <v>19630127</v>
      </c>
    </row>
    <row r="16" spans="1:10" x14ac:dyDescent="0.25">
      <c r="F16" s="44" t="s">
        <v>62</v>
      </c>
      <c r="G16" s="44">
        <f>SUM(H4:H13)</f>
        <v>21200537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F11" sqref="F11:G11"/>
    </sheetView>
  </sheetViews>
  <sheetFormatPr defaultColWidth="9.140625" defaultRowHeight="15" outlineLevelRow="1" x14ac:dyDescent="0.25"/>
  <cols>
    <col min="1" max="1" width="1.42578125" style="26" customWidth="1"/>
    <col min="2" max="2" width="14.28515625" style="30" customWidth="1"/>
    <col min="3" max="4" width="11.42578125" style="26" customWidth="1"/>
    <col min="5" max="5" width="44.85546875" style="26" customWidth="1"/>
    <col min="6" max="6" width="14.28515625" style="34" customWidth="1"/>
    <col min="7" max="7" width="17.42578125" style="34" customWidth="1"/>
    <col min="8" max="8" width="14.42578125" style="26" customWidth="1"/>
    <col min="9" max="9" width="50" style="26" customWidth="1"/>
    <col min="10" max="10" width="21.42578125" style="26" customWidth="1"/>
    <col min="11" max="16384" width="9.140625" style="26"/>
  </cols>
  <sheetData>
    <row r="1" spans="1:10" ht="24" customHeight="1" x14ac:dyDescent="0.3">
      <c r="A1" s="143" t="s">
        <v>43</v>
      </c>
      <c r="B1" s="143"/>
      <c r="C1" s="143"/>
      <c r="D1" s="143"/>
      <c r="E1" s="143"/>
      <c r="F1" s="143"/>
      <c r="G1" s="143"/>
      <c r="H1" s="143"/>
      <c r="I1" s="143"/>
    </row>
    <row r="2" spans="1:10" ht="24" customHeight="1" x14ac:dyDescent="0.25">
      <c r="A2" s="144" t="s">
        <v>21</v>
      </c>
      <c r="B2" s="144"/>
      <c r="C2" s="144"/>
      <c r="D2" s="144"/>
      <c r="E2" s="144"/>
      <c r="F2" s="144"/>
      <c r="G2" s="144"/>
      <c r="H2" s="144"/>
      <c r="I2" s="144"/>
    </row>
    <row r="3" spans="1:10" ht="34.5" customHeight="1" x14ac:dyDescent="0.25">
      <c r="B3" s="27" t="s">
        <v>22</v>
      </c>
      <c r="C3" s="28" t="s">
        <v>23</v>
      </c>
      <c r="D3" s="28" t="s">
        <v>24</v>
      </c>
      <c r="E3" s="28" t="s">
        <v>25</v>
      </c>
      <c r="F3" s="29" t="s">
        <v>26</v>
      </c>
      <c r="G3" s="29" t="s">
        <v>27</v>
      </c>
      <c r="H3" s="28" t="s">
        <v>45</v>
      </c>
      <c r="I3" s="28" t="s">
        <v>28</v>
      </c>
      <c r="J3" s="28" t="s">
        <v>29</v>
      </c>
    </row>
    <row r="4" spans="1:10" ht="24" customHeight="1" outlineLevel="1" x14ac:dyDescent="0.25">
      <c r="B4" s="31">
        <v>45659</v>
      </c>
      <c r="C4" s="32" t="s">
        <v>30</v>
      </c>
      <c r="D4" s="32" t="s">
        <v>31</v>
      </c>
      <c r="E4" s="32" t="s">
        <v>32</v>
      </c>
      <c r="F4" s="33">
        <v>1675362</v>
      </c>
      <c r="G4" s="33">
        <v>134029</v>
      </c>
      <c r="H4" s="33">
        <f>F4+G4</f>
        <v>1809391</v>
      </c>
      <c r="I4" s="32" t="s">
        <v>32</v>
      </c>
      <c r="J4" s="32" t="s">
        <v>33</v>
      </c>
    </row>
    <row r="5" spans="1:10" ht="24" customHeight="1" outlineLevel="1" x14ac:dyDescent="0.25">
      <c r="B5" s="31">
        <v>45661</v>
      </c>
      <c r="C5" s="32" t="s">
        <v>34</v>
      </c>
      <c r="D5" s="32" t="s">
        <v>31</v>
      </c>
      <c r="E5" s="32" t="s">
        <v>32</v>
      </c>
      <c r="F5" s="33">
        <v>1818326</v>
      </c>
      <c r="G5" s="33">
        <v>145466</v>
      </c>
      <c r="H5" s="33">
        <f t="shared" ref="H5:H12" si="0">F5+G5</f>
        <v>1963792</v>
      </c>
      <c r="I5" s="32" t="s">
        <v>32</v>
      </c>
      <c r="J5" s="32" t="s">
        <v>33</v>
      </c>
    </row>
    <row r="6" spans="1:10" ht="24" customHeight="1" outlineLevel="1" x14ac:dyDescent="0.25">
      <c r="B6" s="31">
        <v>45664</v>
      </c>
      <c r="C6" s="32" t="s">
        <v>35</v>
      </c>
      <c r="D6" s="32" t="s">
        <v>31</v>
      </c>
      <c r="E6" s="32" t="s">
        <v>32</v>
      </c>
      <c r="F6" s="33">
        <v>1427726</v>
      </c>
      <c r="G6" s="33">
        <v>114218</v>
      </c>
      <c r="H6" s="33">
        <f t="shared" si="0"/>
        <v>1541944</v>
      </c>
      <c r="I6" s="32" t="s">
        <v>32</v>
      </c>
      <c r="J6" s="32" t="s">
        <v>33</v>
      </c>
    </row>
    <row r="7" spans="1:10" ht="24" customHeight="1" outlineLevel="1" x14ac:dyDescent="0.25">
      <c r="B7" s="31">
        <v>45665</v>
      </c>
      <c r="C7" s="32" t="s">
        <v>36</v>
      </c>
      <c r="D7" s="32" t="s">
        <v>31</v>
      </c>
      <c r="E7" s="32" t="s">
        <v>32</v>
      </c>
      <c r="F7" s="33">
        <v>1681744</v>
      </c>
      <c r="G7" s="33">
        <v>134540</v>
      </c>
      <c r="H7" s="33">
        <f t="shared" si="0"/>
        <v>1816284</v>
      </c>
      <c r="I7" s="32" t="s">
        <v>32</v>
      </c>
      <c r="J7" s="32" t="s">
        <v>33</v>
      </c>
    </row>
    <row r="8" spans="1:10" ht="24" customHeight="1" outlineLevel="1" x14ac:dyDescent="0.25">
      <c r="B8" s="31">
        <v>45668</v>
      </c>
      <c r="C8" s="32" t="s">
        <v>37</v>
      </c>
      <c r="D8" s="32" t="s">
        <v>31</v>
      </c>
      <c r="E8" s="32" t="s">
        <v>32</v>
      </c>
      <c r="F8" s="33">
        <v>1284762</v>
      </c>
      <c r="G8" s="33">
        <v>102781</v>
      </c>
      <c r="H8" s="33">
        <f t="shared" si="0"/>
        <v>1387543</v>
      </c>
      <c r="I8" s="32" t="s">
        <v>32</v>
      </c>
      <c r="J8" s="32" t="s">
        <v>33</v>
      </c>
    </row>
    <row r="9" spans="1:10" ht="24" customHeight="1" outlineLevel="1" x14ac:dyDescent="0.25">
      <c r="B9" s="31">
        <v>45670</v>
      </c>
      <c r="C9" s="32" t="s">
        <v>38</v>
      </c>
      <c r="D9" s="32" t="s">
        <v>31</v>
      </c>
      <c r="E9" s="32" t="s">
        <v>32</v>
      </c>
      <c r="F9" s="33">
        <v>2686962</v>
      </c>
      <c r="G9" s="33">
        <v>214957</v>
      </c>
      <c r="H9" s="33">
        <f t="shared" si="0"/>
        <v>2901919</v>
      </c>
      <c r="I9" s="32" t="s">
        <v>32</v>
      </c>
      <c r="J9" s="32" t="s">
        <v>33</v>
      </c>
    </row>
    <row r="10" spans="1:10" ht="24" customHeight="1" outlineLevel="1" x14ac:dyDescent="0.25">
      <c r="B10" s="31">
        <v>45672</v>
      </c>
      <c r="C10" s="32" t="s">
        <v>39</v>
      </c>
      <c r="D10" s="32" t="s">
        <v>31</v>
      </c>
      <c r="E10" s="32" t="s">
        <v>32</v>
      </c>
      <c r="F10" s="33">
        <v>1154562</v>
      </c>
      <c r="G10" s="33">
        <v>92365</v>
      </c>
      <c r="H10" s="33">
        <f t="shared" si="0"/>
        <v>1246927</v>
      </c>
      <c r="I10" s="32" t="s">
        <v>32</v>
      </c>
      <c r="J10" s="32" t="s">
        <v>33</v>
      </c>
    </row>
    <row r="11" spans="1:10" ht="24" customHeight="1" outlineLevel="1" x14ac:dyDescent="0.25">
      <c r="B11" s="31">
        <v>45679</v>
      </c>
      <c r="C11" s="32" t="s">
        <v>40</v>
      </c>
      <c r="D11" s="32" t="s">
        <v>41</v>
      </c>
      <c r="E11" s="32" t="s">
        <v>44</v>
      </c>
      <c r="F11" s="33">
        <v>-198491</v>
      </c>
      <c r="G11" s="33">
        <v>-15879</v>
      </c>
      <c r="H11" s="33">
        <f t="shared" si="0"/>
        <v>-214370</v>
      </c>
      <c r="I11" s="32" t="s">
        <v>32</v>
      </c>
      <c r="J11" s="32" t="s">
        <v>33</v>
      </c>
    </row>
    <row r="12" spans="1:10" ht="24" customHeight="1" outlineLevel="1" x14ac:dyDescent="0.25">
      <c r="B12" s="31">
        <v>45680</v>
      </c>
      <c r="C12" s="32" t="s">
        <v>42</v>
      </c>
      <c r="D12" s="32" t="s">
        <v>31</v>
      </c>
      <c r="E12" s="32" t="s">
        <v>32</v>
      </c>
      <c r="F12" s="33">
        <v>11477993</v>
      </c>
      <c r="G12" s="33">
        <v>918239</v>
      </c>
      <c r="H12" s="33">
        <f t="shared" si="0"/>
        <v>12396232</v>
      </c>
      <c r="I12" s="32" t="s">
        <v>32</v>
      </c>
      <c r="J12" s="32" t="s">
        <v>33</v>
      </c>
    </row>
    <row r="13" spans="1:10" x14ac:dyDescent="0.25">
      <c r="F13" s="34">
        <f>SUM(F4:F10)+F12</f>
        <v>23207437</v>
      </c>
    </row>
    <row r="14" spans="1:10" ht="18.75" x14ac:dyDescent="0.3">
      <c r="F14" s="35" t="s">
        <v>46</v>
      </c>
      <c r="G14" s="35">
        <f>SUM(H4:H10)+H12</f>
        <v>25064032</v>
      </c>
    </row>
    <row r="15" spans="1:10" ht="18.75" x14ac:dyDescent="0.3">
      <c r="F15" s="35" t="s">
        <v>44</v>
      </c>
      <c r="G15" s="35">
        <f>H11</f>
        <v>-214370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opLeftCell="A10" zoomScaleNormal="100" workbookViewId="0">
      <selection activeCell="H16" sqref="H16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4" width="11.42578125" style="105" customWidth="1"/>
    <col min="5" max="5" width="23.85546875" style="105" customWidth="1"/>
    <col min="6" max="6" width="17.140625" style="113" customWidth="1"/>
    <col min="7" max="7" width="15.7109375" style="113" customWidth="1"/>
    <col min="8" max="8" width="12.5703125" style="105" customWidth="1"/>
    <col min="9" max="9" width="50" style="105" customWidth="1"/>
    <col min="10" max="10" width="14.140625" style="105" customWidth="1"/>
    <col min="11" max="16384" width="9.140625" style="105"/>
  </cols>
  <sheetData>
    <row r="1" spans="1:10" ht="21.75" customHeight="1" x14ac:dyDescent="0.3">
      <c r="A1" s="127" t="s">
        <v>61</v>
      </c>
      <c r="B1" s="127"/>
      <c r="C1" s="127"/>
      <c r="D1" s="127"/>
      <c r="E1" s="127"/>
      <c r="F1" s="127"/>
      <c r="G1" s="127"/>
      <c r="H1" s="127"/>
      <c r="I1" s="127"/>
    </row>
    <row r="2" spans="1:10" ht="21.75" customHeight="1" x14ac:dyDescent="0.25">
      <c r="A2" s="128" t="s">
        <v>311</v>
      </c>
      <c r="B2" s="128"/>
      <c r="C2" s="128"/>
      <c r="D2" s="128"/>
      <c r="E2" s="128"/>
      <c r="F2" s="128"/>
      <c r="G2" s="128"/>
      <c r="H2" s="128"/>
      <c r="I2" s="128"/>
    </row>
    <row r="3" spans="1:10" ht="21.75" customHeight="1" x14ac:dyDescent="0.25">
      <c r="B3" s="106" t="s">
        <v>22</v>
      </c>
      <c r="C3" s="107" t="s">
        <v>23</v>
      </c>
      <c r="D3" s="107" t="s">
        <v>24</v>
      </c>
      <c r="E3" s="107" t="s">
        <v>25</v>
      </c>
      <c r="F3" s="108" t="s">
        <v>26</v>
      </c>
      <c r="G3" s="108" t="s">
        <v>27</v>
      </c>
      <c r="H3" s="107" t="s">
        <v>45</v>
      </c>
      <c r="I3" s="107" t="s">
        <v>28</v>
      </c>
      <c r="J3" s="107" t="s">
        <v>29</v>
      </c>
    </row>
    <row r="4" spans="1:10" ht="21.75" customHeight="1" outlineLevel="1" x14ac:dyDescent="0.25">
      <c r="B4" s="110">
        <v>45993</v>
      </c>
      <c r="C4" s="111" t="s">
        <v>312</v>
      </c>
      <c r="D4" s="111" t="s">
        <v>31</v>
      </c>
      <c r="E4" s="111" t="s">
        <v>313</v>
      </c>
      <c r="F4" s="112">
        <v>2634625</v>
      </c>
      <c r="G4" s="112">
        <v>210770</v>
      </c>
      <c r="H4" s="112">
        <f>F4+G4</f>
        <v>2845395</v>
      </c>
      <c r="I4" s="111" t="s">
        <v>32</v>
      </c>
      <c r="J4" s="111" t="s">
        <v>33</v>
      </c>
    </row>
    <row r="5" spans="1:10" ht="21.75" customHeight="1" outlineLevel="1" x14ac:dyDescent="0.25">
      <c r="B5" s="110">
        <v>45995</v>
      </c>
      <c r="C5" s="111" t="s">
        <v>314</v>
      </c>
      <c r="D5" s="111" t="s">
        <v>31</v>
      </c>
      <c r="E5" s="111" t="s">
        <v>315</v>
      </c>
      <c r="F5" s="112">
        <v>1802372</v>
      </c>
      <c r="G5" s="112">
        <v>144190</v>
      </c>
      <c r="H5" s="112">
        <f t="shared" ref="H5:H17" si="0">F5+G5</f>
        <v>1946562</v>
      </c>
      <c r="I5" s="111" t="s">
        <v>32</v>
      </c>
      <c r="J5" s="111" t="s">
        <v>33</v>
      </c>
    </row>
    <row r="6" spans="1:10" ht="21.75" customHeight="1" outlineLevel="1" x14ac:dyDescent="0.25">
      <c r="B6" s="110">
        <v>45997</v>
      </c>
      <c r="C6" s="111" t="s">
        <v>316</v>
      </c>
      <c r="D6" s="111" t="s">
        <v>31</v>
      </c>
      <c r="E6" s="111" t="s">
        <v>317</v>
      </c>
      <c r="F6" s="112">
        <v>2807589</v>
      </c>
      <c r="G6" s="112">
        <v>224607</v>
      </c>
      <c r="H6" s="112">
        <f t="shared" si="0"/>
        <v>3032196</v>
      </c>
      <c r="I6" s="111" t="s">
        <v>32</v>
      </c>
      <c r="J6" s="111" t="s">
        <v>33</v>
      </c>
    </row>
    <row r="7" spans="1:10" ht="21.75" customHeight="1" outlineLevel="1" x14ac:dyDescent="0.25">
      <c r="B7" s="110">
        <v>46000</v>
      </c>
      <c r="C7" s="111" t="s">
        <v>318</v>
      </c>
      <c r="D7" s="111" t="s">
        <v>31</v>
      </c>
      <c r="E7" s="111" t="s">
        <v>319</v>
      </c>
      <c r="F7" s="112">
        <v>2150207</v>
      </c>
      <c r="G7" s="112">
        <v>172017</v>
      </c>
      <c r="H7" s="112">
        <f t="shared" si="0"/>
        <v>2322224</v>
      </c>
      <c r="I7" s="111" t="s">
        <v>32</v>
      </c>
      <c r="J7" s="111" t="s">
        <v>33</v>
      </c>
    </row>
    <row r="8" spans="1:10" ht="21.75" customHeight="1" outlineLevel="1" x14ac:dyDescent="0.25">
      <c r="B8" s="110">
        <v>46002</v>
      </c>
      <c r="C8" s="111" t="s">
        <v>320</v>
      </c>
      <c r="D8" s="111" t="s">
        <v>31</v>
      </c>
      <c r="E8" s="111" t="s">
        <v>321</v>
      </c>
      <c r="F8" s="112">
        <v>1610262</v>
      </c>
      <c r="G8" s="112">
        <v>128821</v>
      </c>
      <c r="H8" s="112">
        <f t="shared" si="0"/>
        <v>1739083</v>
      </c>
      <c r="I8" s="111" t="s">
        <v>32</v>
      </c>
      <c r="J8" s="111" t="s">
        <v>33</v>
      </c>
    </row>
    <row r="9" spans="1:10" ht="21.75" customHeight="1" outlineLevel="1" x14ac:dyDescent="0.25">
      <c r="B9" s="110">
        <v>46003</v>
      </c>
      <c r="C9" s="111" t="s">
        <v>322</v>
      </c>
      <c r="D9" s="111" t="s">
        <v>31</v>
      </c>
      <c r="E9" s="111" t="s">
        <v>323</v>
      </c>
      <c r="F9" s="112">
        <v>1489635</v>
      </c>
      <c r="G9" s="112">
        <v>119171</v>
      </c>
      <c r="H9" s="112">
        <f t="shared" si="0"/>
        <v>1608806</v>
      </c>
      <c r="I9" s="111" t="s">
        <v>32</v>
      </c>
      <c r="J9" s="111" t="s">
        <v>33</v>
      </c>
    </row>
    <row r="10" spans="1:10" ht="21.75" customHeight="1" outlineLevel="1" x14ac:dyDescent="0.25">
      <c r="B10" s="110">
        <v>46007</v>
      </c>
      <c r="C10" s="111" t="s">
        <v>324</v>
      </c>
      <c r="D10" s="111" t="s">
        <v>31</v>
      </c>
      <c r="E10" s="111" t="s">
        <v>325</v>
      </c>
      <c r="F10" s="112">
        <v>2029580</v>
      </c>
      <c r="G10" s="112">
        <v>162366</v>
      </c>
      <c r="H10" s="112">
        <f t="shared" si="0"/>
        <v>2191946</v>
      </c>
      <c r="I10" s="111" t="s">
        <v>32</v>
      </c>
      <c r="J10" s="111" t="s">
        <v>33</v>
      </c>
    </row>
    <row r="11" spans="1:10" ht="21.75" customHeight="1" outlineLevel="1" x14ac:dyDescent="0.25">
      <c r="B11" s="110">
        <v>46009</v>
      </c>
      <c r="C11" s="111" t="s">
        <v>326</v>
      </c>
      <c r="D11" s="111" t="s">
        <v>31</v>
      </c>
      <c r="E11" s="111" t="s">
        <v>327</v>
      </c>
      <c r="F11" s="112">
        <v>2823543</v>
      </c>
      <c r="G11" s="112">
        <v>225883</v>
      </c>
      <c r="H11" s="112">
        <f t="shared" si="0"/>
        <v>3049426</v>
      </c>
      <c r="I11" s="111" t="s">
        <v>32</v>
      </c>
      <c r="J11" s="111" t="s">
        <v>33</v>
      </c>
    </row>
    <row r="12" spans="1:10" ht="21.75" customHeight="1" outlineLevel="1" x14ac:dyDescent="0.25">
      <c r="B12" s="110">
        <v>46011</v>
      </c>
      <c r="C12" s="111" t="s">
        <v>328</v>
      </c>
      <c r="D12" s="111" t="s">
        <v>31</v>
      </c>
      <c r="E12" s="111" t="s">
        <v>329</v>
      </c>
      <c r="F12" s="112">
        <v>2813971</v>
      </c>
      <c r="G12" s="112">
        <v>225118</v>
      </c>
      <c r="H12" s="112">
        <f t="shared" si="0"/>
        <v>3039089</v>
      </c>
      <c r="I12" s="111" t="s">
        <v>32</v>
      </c>
      <c r="J12" s="111" t="s">
        <v>33</v>
      </c>
    </row>
    <row r="13" spans="1:10" ht="21.75" customHeight="1" outlineLevel="1" x14ac:dyDescent="0.25">
      <c r="B13" s="110">
        <v>46014</v>
      </c>
      <c r="C13" s="111" t="s">
        <v>330</v>
      </c>
      <c r="D13" s="111" t="s">
        <v>31</v>
      </c>
      <c r="E13" s="111" t="s">
        <v>331</v>
      </c>
      <c r="F13" s="112">
        <v>2081917</v>
      </c>
      <c r="G13" s="112">
        <v>166553</v>
      </c>
      <c r="H13" s="112">
        <f t="shared" si="0"/>
        <v>2248470</v>
      </c>
      <c r="I13" s="111" t="s">
        <v>32</v>
      </c>
      <c r="J13" s="111" t="s">
        <v>33</v>
      </c>
    </row>
    <row r="14" spans="1:10" ht="21.75" customHeight="1" outlineLevel="1" x14ac:dyDescent="0.25">
      <c r="B14" s="110">
        <v>46016</v>
      </c>
      <c r="C14" s="111" t="s">
        <v>332</v>
      </c>
      <c r="D14" s="111" t="s">
        <v>31</v>
      </c>
      <c r="E14" s="111" t="s">
        <v>333</v>
      </c>
      <c r="F14" s="112">
        <v>1831089</v>
      </c>
      <c r="G14" s="112">
        <v>146487</v>
      </c>
      <c r="H14" s="112">
        <f t="shared" si="0"/>
        <v>1977576</v>
      </c>
      <c r="I14" s="111" t="s">
        <v>32</v>
      </c>
      <c r="J14" s="111" t="s">
        <v>33</v>
      </c>
    </row>
    <row r="15" spans="1:10" ht="21.75" customHeight="1" outlineLevel="1" x14ac:dyDescent="0.25">
      <c r="B15" s="110">
        <v>46018</v>
      </c>
      <c r="C15" s="111" t="s">
        <v>334</v>
      </c>
      <c r="D15" s="111" t="s">
        <v>31</v>
      </c>
      <c r="E15" s="111" t="s">
        <v>335</v>
      </c>
      <c r="F15" s="112">
        <v>2566334</v>
      </c>
      <c r="G15" s="112">
        <v>205307</v>
      </c>
      <c r="H15" s="112">
        <f t="shared" si="0"/>
        <v>2771641</v>
      </c>
      <c r="I15" s="111" t="s">
        <v>32</v>
      </c>
      <c r="J15" s="111" t="s">
        <v>33</v>
      </c>
    </row>
    <row r="16" spans="1:10" ht="21.75" customHeight="1" outlineLevel="1" x14ac:dyDescent="0.25">
      <c r="B16" s="110">
        <v>46021</v>
      </c>
      <c r="C16" s="111" t="s">
        <v>336</v>
      </c>
      <c r="D16" s="111" t="s">
        <v>41</v>
      </c>
      <c r="E16" s="111" t="s">
        <v>149</v>
      </c>
      <c r="F16" s="112">
        <v>-393791</v>
      </c>
      <c r="G16" s="112">
        <v>-31503</v>
      </c>
      <c r="H16" s="112">
        <f t="shared" si="0"/>
        <v>-425294</v>
      </c>
      <c r="I16" s="111" t="s">
        <v>32</v>
      </c>
      <c r="J16" s="111" t="s">
        <v>33</v>
      </c>
    </row>
    <row r="17" spans="2:10" ht="21.75" customHeight="1" outlineLevel="1" x14ac:dyDescent="0.25">
      <c r="B17" s="110">
        <v>46021</v>
      </c>
      <c r="C17" s="111" t="s">
        <v>337</v>
      </c>
      <c r="D17" s="111" t="s">
        <v>31</v>
      </c>
      <c r="E17" s="111" t="s">
        <v>338</v>
      </c>
      <c r="F17" s="112">
        <v>4306783</v>
      </c>
      <c r="G17" s="112">
        <v>344543</v>
      </c>
      <c r="H17" s="112">
        <f t="shared" si="0"/>
        <v>4651326</v>
      </c>
      <c r="I17" s="111" t="s">
        <v>32</v>
      </c>
      <c r="J17" s="111" t="s">
        <v>33</v>
      </c>
    </row>
    <row r="19" spans="2:10" x14ac:dyDescent="0.25">
      <c r="E19" s="119" t="s">
        <v>123</v>
      </c>
      <c r="F19" s="119">
        <f>SUM(F4:F15)+F17</f>
        <v>30947907</v>
      </c>
      <c r="G19" s="119">
        <f>SUM(G4:G15)+G17</f>
        <v>2475833</v>
      </c>
      <c r="H19" s="119">
        <f>SUM(H4:H15)+H17</f>
        <v>33423740</v>
      </c>
    </row>
    <row r="20" spans="2:10" x14ac:dyDescent="0.25">
      <c r="E20" s="120" t="s">
        <v>339</v>
      </c>
      <c r="F20" s="119">
        <f>F16</f>
        <v>-393791</v>
      </c>
      <c r="G20" s="119">
        <f t="shared" ref="G20:H20" si="1">G16</f>
        <v>-31503</v>
      </c>
      <c r="H20" s="119">
        <f t="shared" si="1"/>
        <v>-425294</v>
      </c>
    </row>
  </sheetData>
  <mergeCells count="2">
    <mergeCell ref="A1:I1"/>
    <mergeCell ref="A2:I2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A3" zoomScaleNormal="100" workbookViewId="0">
      <selection activeCell="H17" sqref="H17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4" width="11.42578125" style="105" customWidth="1"/>
    <col min="5" max="5" width="14.7109375" style="105" customWidth="1"/>
    <col min="6" max="6" width="17.140625" style="113" customWidth="1"/>
    <col min="7" max="7" width="15.7109375" style="113" customWidth="1"/>
    <col min="8" max="8" width="13.7109375" style="105" customWidth="1"/>
    <col min="9" max="9" width="50" style="105" customWidth="1"/>
    <col min="10" max="10" width="21.42578125" style="105" customWidth="1"/>
    <col min="11" max="16384" width="9.140625" style="105"/>
  </cols>
  <sheetData>
    <row r="1" spans="1:10" ht="24.75" customHeight="1" x14ac:dyDescent="0.3">
      <c r="A1" s="127" t="s">
        <v>122</v>
      </c>
      <c r="B1" s="127"/>
      <c r="C1" s="127"/>
      <c r="D1" s="127"/>
      <c r="E1" s="127"/>
      <c r="F1" s="127"/>
      <c r="G1" s="127"/>
      <c r="H1" s="127"/>
      <c r="I1" s="127"/>
    </row>
    <row r="2" spans="1:10" ht="24.75" customHeight="1" x14ac:dyDescent="0.25">
      <c r="A2" s="128" t="s">
        <v>283</v>
      </c>
      <c r="B2" s="128"/>
      <c r="C2" s="128"/>
      <c r="D2" s="128"/>
      <c r="E2" s="128"/>
      <c r="F2" s="128"/>
      <c r="G2" s="128"/>
      <c r="H2" s="128"/>
      <c r="I2" s="128"/>
    </row>
    <row r="3" spans="1:10" ht="24.75" customHeight="1" x14ac:dyDescent="0.25">
      <c r="B3" s="106" t="s">
        <v>22</v>
      </c>
      <c r="C3" s="107" t="s">
        <v>23</v>
      </c>
      <c r="D3" s="107" t="s">
        <v>24</v>
      </c>
      <c r="E3" s="107" t="s">
        <v>25</v>
      </c>
      <c r="F3" s="108" t="s">
        <v>26</v>
      </c>
      <c r="G3" s="108" t="s">
        <v>27</v>
      </c>
      <c r="H3" s="118" t="s">
        <v>45</v>
      </c>
      <c r="I3" s="107" t="s">
        <v>28</v>
      </c>
      <c r="J3" s="107" t="s">
        <v>29</v>
      </c>
    </row>
    <row r="4" spans="1:10" ht="24.75" customHeight="1" outlineLevel="1" x14ac:dyDescent="0.25">
      <c r="B4" s="110">
        <v>45962</v>
      </c>
      <c r="C4" s="111" t="s">
        <v>284</v>
      </c>
      <c r="D4" s="111" t="s">
        <v>31</v>
      </c>
      <c r="E4" s="111" t="s">
        <v>285</v>
      </c>
      <c r="F4" s="112">
        <v>1854708</v>
      </c>
      <c r="G4" s="112">
        <v>148377</v>
      </c>
      <c r="H4" s="112">
        <f>F4+G4</f>
        <v>2003085</v>
      </c>
      <c r="I4" s="111" t="s">
        <v>32</v>
      </c>
      <c r="J4" s="111" t="s">
        <v>33</v>
      </c>
    </row>
    <row r="5" spans="1:10" ht="24.75" customHeight="1" outlineLevel="1" x14ac:dyDescent="0.25">
      <c r="B5" s="110">
        <v>45965</v>
      </c>
      <c r="C5" s="111" t="s">
        <v>286</v>
      </c>
      <c r="D5" s="111" t="s">
        <v>31</v>
      </c>
      <c r="E5" s="111" t="s">
        <v>287</v>
      </c>
      <c r="F5" s="112">
        <v>2143826</v>
      </c>
      <c r="G5" s="112">
        <v>171506</v>
      </c>
      <c r="H5" s="112">
        <f t="shared" ref="H5:H16" si="0">F5+G5</f>
        <v>2315332</v>
      </c>
      <c r="I5" s="111" t="s">
        <v>32</v>
      </c>
      <c r="J5" s="111" t="s">
        <v>33</v>
      </c>
    </row>
    <row r="6" spans="1:10" ht="24.75" customHeight="1" outlineLevel="1" x14ac:dyDescent="0.25">
      <c r="B6" s="110">
        <v>45967</v>
      </c>
      <c r="C6" s="111" t="s">
        <v>288</v>
      </c>
      <c r="D6" s="111" t="s">
        <v>31</v>
      </c>
      <c r="E6" s="111" t="s">
        <v>289</v>
      </c>
      <c r="F6" s="112">
        <v>1945335</v>
      </c>
      <c r="G6" s="112">
        <v>155627</v>
      </c>
      <c r="H6" s="112">
        <f t="shared" si="0"/>
        <v>2100962</v>
      </c>
      <c r="I6" s="111" t="s">
        <v>32</v>
      </c>
      <c r="J6" s="111" t="s">
        <v>33</v>
      </c>
    </row>
    <row r="7" spans="1:10" ht="24.75" customHeight="1" outlineLevel="1" x14ac:dyDescent="0.25">
      <c r="B7" s="110">
        <v>45969</v>
      </c>
      <c r="C7" s="111" t="s">
        <v>290</v>
      </c>
      <c r="D7" s="111" t="s">
        <v>31</v>
      </c>
      <c r="E7" s="111" t="s">
        <v>291</v>
      </c>
      <c r="F7" s="112">
        <v>1610262</v>
      </c>
      <c r="G7" s="112">
        <v>128821</v>
      </c>
      <c r="H7" s="112">
        <f t="shared" si="0"/>
        <v>1739083</v>
      </c>
      <c r="I7" s="111" t="s">
        <v>32</v>
      </c>
      <c r="J7" s="111" t="s">
        <v>33</v>
      </c>
    </row>
    <row r="8" spans="1:10" ht="24.75" customHeight="1" outlineLevel="1" x14ac:dyDescent="0.25">
      <c r="B8" s="110">
        <v>45972</v>
      </c>
      <c r="C8" s="111" t="s">
        <v>292</v>
      </c>
      <c r="D8" s="111" t="s">
        <v>31</v>
      </c>
      <c r="E8" s="111" t="s">
        <v>293</v>
      </c>
      <c r="F8" s="112">
        <v>1610262</v>
      </c>
      <c r="G8" s="112">
        <v>128821</v>
      </c>
      <c r="H8" s="112">
        <f t="shared" si="0"/>
        <v>1739083</v>
      </c>
      <c r="I8" s="111" t="s">
        <v>32</v>
      </c>
      <c r="J8" s="111" t="s">
        <v>33</v>
      </c>
    </row>
    <row r="9" spans="1:10" ht="24.75" customHeight="1" outlineLevel="1" x14ac:dyDescent="0.25">
      <c r="B9" s="110">
        <v>45974</v>
      </c>
      <c r="C9" s="111" t="s">
        <v>294</v>
      </c>
      <c r="D9" s="111" t="s">
        <v>31</v>
      </c>
      <c r="E9" s="111" t="s">
        <v>295</v>
      </c>
      <c r="F9" s="112">
        <v>3028416</v>
      </c>
      <c r="G9" s="112">
        <v>242273</v>
      </c>
      <c r="H9" s="112">
        <f t="shared" si="0"/>
        <v>3270689</v>
      </c>
      <c r="I9" s="111" t="s">
        <v>32</v>
      </c>
      <c r="J9" s="111" t="s">
        <v>33</v>
      </c>
    </row>
    <row r="10" spans="1:10" ht="24.75" customHeight="1" outlineLevel="1" x14ac:dyDescent="0.25">
      <c r="B10" s="110">
        <v>45976</v>
      </c>
      <c r="C10" s="111" t="s">
        <v>296</v>
      </c>
      <c r="D10" s="111" t="s">
        <v>31</v>
      </c>
      <c r="E10" s="111" t="s">
        <v>297</v>
      </c>
      <c r="F10" s="112">
        <v>1980434</v>
      </c>
      <c r="G10" s="112">
        <v>158435</v>
      </c>
      <c r="H10" s="112">
        <f t="shared" si="0"/>
        <v>2138869</v>
      </c>
      <c r="I10" s="111" t="s">
        <v>32</v>
      </c>
      <c r="J10" s="111" t="s">
        <v>33</v>
      </c>
    </row>
    <row r="11" spans="1:10" ht="24.75" customHeight="1" outlineLevel="1" x14ac:dyDescent="0.25">
      <c r="B11" s="110">
        <v>45979</v>
      </c>
      <c r="C11" s="111" t="s">
        <v>298</v>
      </c>
      <c r="D11" s="111" t="s">
        <v>31</v>
      </c>
      <c r="E11" s="111" t="s">
        <v>299</v>
      </c>
      <c r="F11" s="112">
        <v>3083943</v>
      </c>
      <c r="G11" s="112">
        <v>246715</v>
      </c>
      <c r="H11" s="112">
        <f t="shared" si="0"/>
        <v>3330658</v>
      </c>
      <c r="I11" s="111" t="s">
        <v>32</v>
      </c>
      <c r="J11" s="111" t="s">
        <v>33</v>
      </c>
    </row>
    <row r="12" spans="1:10" ht="24.75" customHeight="1" outlineLevel="1" x14ac:dyDescent="0.25">
      <c r="B12" s="110">
        <v>45981</v>
      </c>
      <c r="C12" s="111" t="s">
        <v>300</v>
      </c>
      <c r="D12" s="111" t="s">
        <v>31</v>
      </c>
      <c r="E12" s="111" t="s">
        <v>301</v>
      </c>
      <c r="F12" s="112">
        <v>2358271</v>
      </c>
      <c r="G12" s="112">
        <v>188662</v>
      </c>
      <c r="H12" s="112">
        <f t="shared" si="0"/>
        <v>2546933</v>
      </c>
      <c r="I12" s="111" t="s">
        <v>32</v>
      </c>
      <c r="J12" s="111" t="s">
        <v>33</v>
      </c>
    </row>
    <row r="13" spans="1:10" ht="24.75" customHeight="1" outlineLevel="1" x14ac:dyDescent="0.25">
      <c r="B13" s="110">
        <v>45983</v>
      </c>
      <c r="C13" s="111" t="s">
        <v>302</v>
      </c>
      <c r="D13" s="111" t="s">
        <v>31</v>
      </c>
      <c r="E13" s="111" t="s">
        <v>303</v>
      </c>
      <c r="F13" s="112">
        <v>1675362</v>
      </c>
      <c r="G13" s="112">
        <v>134029</v>
      </c>
      <c r="H13" s="112">
        <f t="shared" si="0"/>
        <v>1809391</v>
      </c>
      <c r="I13" s="111" t="s">
        <v>32</v>
      </c>
      <c r="J13" s="111" t="s">
        <v>33</v>
      </c>
    </row>
    <row r="14" spans="1:10" ht="24.75" customHeight="1" outlineLevel="1" x14ac:dyDescent="0.25">
      <c r="B14" s="110">
        <v>45986</v>
      </c>
      <c r="C14" s="111" t="s">
        <v>304</v>
      </c>
      <c r="D14" s="111" t="s">
        <v>31</v>
      </c>
      <c r="E14" s="111" t="s">
        <v>305</v>
      </c>
      <c r="F14" s="112">
        <v>2758443</v>
      </c>
      <c r="G14" s="112">
        <v>220675</v>
      </c>
      <c r="H14" s="112">
        <f t="shared" si="0"/>
        <v>2979118</v>
      </c>
      <c r="I14" s="111" t="s">
        <v>32</v>
      </c>
      <c r="J14" s="111" t="s">
        <v>33</v>
      </c>
    </row>
    <row r="15" spans="1:10" ht="24.75" customHeight="1" outlineLevel="1" x14ac:dyDescent="0.25">
      <c r="B15" s="110">
        <v>45988</v>
      </c>
      <c r="C15" s="111" t="s">
        <v>306</v>
      </c>
      <c r="D15" s="111" t="s">
        <v>31</v>
      </c>
      <c r="E15" s="111" t="s">
        <v>307</v>
      </c>
      <c r="F15" s="112">
        <v>1151372</v>
      </c>
      <c r="G15" s="112">
        <v>92110</v>
      </c>
      <c r="H15" s="112">
        <f t="shared" si="0"/>
        <v>1243482</v>
      </c>
      <c r="I15" s="111" t="s">
        <v>32</v>
      </c>
      <c r="J15" s="111" t="s">
        <v>33</v>
      </c>
    </row>
    <row r="16" spans="1:10" ht="24.75" customHeight="1" outlineLevel="1" x14ac:dyDescent="0.25">
      <c r="B16" s="110">
        <v>45990</v>
      </c>
      <c r="C16" s="111" t="s">
        <v>308</v>
      </c>
      <c r="D16" s="111" t="s">
        <v>31</v>
      </c>
      <c r="E16" s="111" t="s">
        <v>309</v>
      </c>
      <c r="F16" s="112">
        <v>2150207</v>
      </c>
      <c r="G16" s="112">
        <v>172017</v>
      </c>
      <c r="H16" s="112">
        <f t="shared" si="0"/>
        <v>2322224</v>
      </c>
      <c r="I16" s="111" t="s">
        <v>32</v>
      </c>
      <c r="J16" s="111" t="s">
        <v>33</v>
      </c>
    </row>
    <row r="17" spans="6:8" ht="15.75" x14ac:dyDescent="0.25">
      <c r="F17" s="114">
        <f>SUM(F4:F16)</f>
        <v>27350841</v>
      </c>
      <c r="G17" s="114">
        <f t="shared" ref="G17:H17" si="1">SUM(G4:G16)</f>
        <v>2188068</v>
      </c>
      <c r="H17" s="114">
        <f t="shared" si="1"/>
        <v>29538909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A7" zoomScaleNormal="100" workbookViewId="0">
      <selection activeCell="H17" sqref="H17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4" width="11.42578125" style="105" customWidth="1"/>
    <col min="5" max="5" width="17.85546875" style="105" customWidth="1"/>
    <col min="6" max="6" width="17.140625" style="113" customWidth="1"/>
    <col min="7" max="7" width="15.7109375" style="113" customWidth="1"/>
    <col min="8" max="8" width="14.28515625" style="105" customWidth="1"/>
    <col min="9" max="9" width="50" style="105" customWidth="1"/>
    <col min="10" max="10" width="13.28515625" style="105" customWidth="1"/>
    <col min="11" max="16384" width="9.140625" style="105"/>
  </cols>
  <sheetData>
    <row r="1" spans="1:10" ht="24.75" customHeight="1" x14ac:dyDescent="0.3">
      <c r="A1" s="127" t="s">
        <v>122</v>
      </c>
      <c r="B1" s="127"/>
      <c r="C1" s="127"/>
      <c r="D1" s="127"/>
      <c r="E1" s="127"/>
      <c r="F1" s="127"/>
      <c r="G1" s="127"/>
      <c r="H1" s="127"/>
      <c r="I1" s="127"/>
    </row>
    <row r="2" spans="1:10" ht="24.75" customHeight="1" x14ac:dyDescent="0.25">
      <c r="A2" s="128" t="s">
        <v>253</v>
      </c>
      <c r="B2" s="128"/>
      <c r="C2" s="128"/>
      <c r="D2" s="128"/>
      <c r="E2" s="128"/>
      <c r="F2" s="128"/>
      <c r="G2" s="128"/>
      <c r="H2" s="128"/>
      <c r="I2" s="128"/>
    </row>
    <row r="3" spans="1:10" ht="24.75" customHeight="1" x14ac:dyDescent="0.25">
      <c r="B3" s="106" t="s">
        <v>22</v>
      </c>
      <c r="C3" s="107" t="s">
        <v>23</v>
      </c>
      <c r="D3" s="107" t="s">
        <v>24</v>
      </c>
      <c r="E3" s="107" t="s">
        <v>25</v>
      </c>
      <c r="F3" s="108" t="s">
        <v>26</v>
      </c>
      <c r="G3" s="108" t="s">
        <v>27</v>
      </c>
      <c r="H3" s="107" t="s">
        <v>45</v>
      </c>
      <c r="I3" s="107" t="s">
        <v>28</v>
      </c>
      <c r="J3" s="107" t="s">
        <v>29</v>
      </c>
    </row>
    <row r="4" spans="1:10" ht="24" customHeight="1" outlineLevel="1" x14ac:dyDescent="0.25">
      <c r="B4" s="110">
        <v>45932</v>
      </c>
      <c r="C4" s="111" t="s">
        <v>254</v>
      </c>
      <c r="D4" s="111" t="s">
        <v>31</v>
      </c>
      <c r="E4" s="111" t="s">
        <v>255</v>
      </c>
      <c r="F4" s="112">
        <v>1613453</v>
      </c>
      <c r="G4" s="112">
        <v>129076</v>
      </c>
      <c r="H4" s="112">
        <f>F4+G4</f>
        <v>1742529</v>
      </c>
      <c r="I4" s="111" t="s">
        <v>32</v>
      </c>
      <c r="J4" s="111" t="s">
        <v>33</v>
      </c>
    </row>
    <row r="5" spans="1:10" ht="24" customHeight="1" outlineLevel="1" x14ac:dyDescent="0.25">
      <c r="B5" s="110">
        <v>45934</v>
      </c>
      <c r="C5" s="111" t="s">
        <v>256</v>
      </c>
      <c r="D5" s="111" t="s">
        <v>31</v>
      </c>
      <c r="E5" s="111" t="s">
        <v>257</v>
      </c>
      <c r="F5" s="112">
        <v>614617</v>
      </c>
      <c r="G5" s="112">
        <v>49169</v>
      </c>
      <c r="H5" s="112">
        <f t="shared" ref="H5:H16" si="0">F5+G5</f>
        <v>663786</v>
      </c>
      <c r="I5" s="111" t="s">
        <v>32</v>
      </c>
      <c r="J5" s="111" t="s">
        <v>33</v>
      </c>
    </row>
    <row r="6" spans="1:10" ht="24" customHeight="1" outlineLevel="1" x14ac:dyDescent="0.25">
      <c r="B6" s="110">
        <v>45937</v>
      </c>
      <c r="C6" s="111" t="s">
        <v>258</v>
      </c>
      <c r="D6" s="111" t="s">
        <v>31</v>
      </c>
      <c r="E6" s="111" t="s">
        <v>259</v>
      </c>
      <c r="F6" s="112">
        <v>2224880</v>
      </c>
      <c r="G6" s="112">
        <v>177990</v>
      </c>
      <c r="H6" s="112">
        <f t="shared" si="0"/>
        <v>2402870</v>
      </c>
      <c r="I6" s="111" t="s">
        <v>32</v>
      </c>
      <c r="J6" s="111" t="s">
        <v>33</v>
      </c>
    </row>
    <row r="7" spans="1:10" ht="24" customHeight="1" outlineLevel="1" x14ac:dyDescent="0.25">
      <c r="B7" s="110">
        <v>45939</v>
      </c>
      <c r="C7" s="111" t="s">
        <v>260</v>
      </c>
      <c r="D7" s="111" t="s">
        <v>31</v>
      </c>
      <c r="E7" s="111" t="s">
        <v>261</v>
      </c>
      <c r="F7" s="112">
        <v>1750035</v>
      </c>
      <c r="G7" s="112">
        <v>140003</v>
      </c>
      <c r="H7" s="112">
        <f t="shared" si="0"/>
        <v>1890038</v>
      </c>
      <c r="I7" s="111" t="s">
        <v>32</v>
      </c>
      <c r="J7" s="111" t="s">
        <v>33</v>
      </c>
    </row>
    <row r="8" spans="1:10" ht="24" customHeight="1" outlineLevel="1" x14ac:dyDescent="0.25">
      <c r="B8" s="110">
        <v>45941</v>
      </c>
      <c r="C8" s="111" t="s">
        <v>262</v>
      </c>
      <c r="D8" s="111" t="s">
        <v>31</v>
      </c>
      <c r="E8" s="111" t="s">
        <v>263</v>
      </c>
      <c r="F8" s="112">
        <v>614617</v>
      </c>
      <c r="G8" s="112">
        <v>49169</v>
      </c>
      <c r="H8" s="112">
        <f t="shared" si="0"/>
        <v>663786</v>
      </c>
      <c r="I8" s="111" t="s">
        <v>32</v>
      </c>
      <c r="J8" s="111" t="s">
        <v>33</v>
      </c>
    </row>
    <row r="9" spans="1:10" ht="24" customHeight="1" outlineLevel="1" x14ac:dyDescent="0.25">
      <c r="B9" s="110">
        <v>45944</v>
      </c>
      <c r="C9" s="111" t="s">
        <v>264</v>
      </c>
      <c r="D9" s="111" t="s">
        <v>31</v>
      </c>
      <c r="E9" s="111" t="s">
        <v>265</v>
      </c>
      <c r="F9" s="112">
        <v>1594308</v>
      </c>
      <c r="G9" s="112">
        <v>127545</v>
      </c>
      <c r="H9" s="112">
        <f t="shared" si="0"/>
        <v>1721853</v>
      </c>
      <c r="I9" s="111" t="s">
        <v>32</v>
      </c>
      <c r="J9" s="111" t="s">
        <v>33</v>
      </c>
    </row>
    <row r="10" spans="1:10" ht="24" customHeight="1" outlineLevel="1" x14ac:dyDescent="0.25">
      <c r="B10" s="110">
        <v>45946</v>
      </c>
      <c r="C10" s="111" t="s">
        <v>266</v>
      </c>
      <c r="D10" s="111" t="s">
        <v>31</v>
      </c>
      <c r="E10" s="111" t="s">
        <v>267</v>
      </c>
      <c r="F10" s="112">
        <v>1278381</v>
      </c>
      <c r="G10" s="112">
        <v>102270</v>
      </c>
      <c r="H10" s="112">
        <f t="shared" si="0"/>
        <v>1380651</v>
      </c>
      <c r="I10" s="111" t="s">
        <v>32</v>
      </c>
      <c r="J10" s="111" t="s">
        <v>33</v>
      </c>
    </row>
    <row r="11" spans="1:10" ht="24" customHeight="1" outlineLevel="1" x14ac:dyDescent="0.25">
      <c r="B11" s="110">
        <v>45948</v>
      </c>
      <c r="C11" s="111" t="s">
        <v>268</v>
      </c>
      <c r="D11" s="111" t="s">
        <v>31</v>
      </c>
      <c r="E11" s="111" t="s">
        <v>269</v>
      </c>
      <c r="F11" s="112">
        <v>819490</v>
      </c>
      <c r="G11" s="112">
        <v>65559</v>
      </c>
      <c r="H11" s="112">
        <f t="shared" si="0"/>
        <v>885049</v>
      </c>
      <c r="I11" s="111" t="s">
        <v>32</v>
      </c>
      <c r="J11" s="111" t="s">
        <v>33</v>
      </c>
    </row>
    <row r="12" spans="1:10" ht="24" customHeight="1" outlineLevel="1" x14ac:dyDescent="0.25">
      <c r="B12" s="110">
        <v>45951</v>
      </c>
      <c r="C12" s="111" t="s">
        <v>270</v>
      </c>
      <c r="D12" s="111" t="s">
        <v>31</v>
      </c>
      <c r="E12" s="111" t="s">
        <v>271</v>
      </c>
      <c r="F12" s="112">
        <v>1932572</v>
      </c>
      <c r="G12" s="112">
        <v>154606</v>
      </c>
      <c r="H12" s="112">
        <f t="shared" si="0"/>
        <v>2087178</v>
      </c>
      <c r="I12" s="111" t="s">
        <v>32</v>
      </c>
      <c r="J12" s="111" t="s">
        <v>33</v>
      </c>
    </row>
    <row r="13" spans="1:10" ht="24" customHeight="1" outlineLevel="1" x14ac:dyDescent="0.25">
      <c r="B13" s="110">
        <v>45953</v>
      </c>
      <c r="C13" s="111" t="s">
        <v>272</v>
      </c>
      <c r="D13" s="111" t="s">
        <v>31</v>
      </c>
      <c r="E13" s="111" t="s">
        <v>273</v>
      </c>
      <c r="F13" s="112">
        <v>1948526</v>
      </c>
      <c r="G13" s="112">
        <v>155882</v>
      </c>
      <c r="H13" s="112">
        <f t="shared" si="0"/>
        <v>2104408</v>
      </c>
      <c r="I13" s="111" t="s">
        <v>32</v>
      </c>
      <c r="J13" s="111" t="s">
        <v>33</v>
      </c>
    </row>
    <row r="14" spans="1:10" ht="24" customHeight="1" outlineLevel="1" x14ac:dyDescent="0.25">
      <c r="B14" s="110">
        <v>45955</v>
      </c>
      <c r="C14" s="111" t="s">
        <v>274</v>
      </c>
      <c r="D14" s="111" t="s">
        <v>31</v>
      </c>
      <c r="E14" s="111" t="s">
        <v>275</v>
      </c>
      <c r="F14" s="112">
        <v>949690</v>
      </c>
      <c r="G14" s="112">
        <v>75975</v>
      </c>
      <c r="H14" s="112">
        <f t="shared" si="0"/>
        <v>1025665</v>
      </c>
      <c r="I14" s="111" t="s">
        <v>32</v>
      </c>
      <c r="J14" s="111" t="s">
        <v>33</v>
      </c>
    </row>
    <row r="15" spans="1:10" ht="24" customHeight="1" outlineLevel="1" x14ac:dyDescent="0.25">
      <c r="B15" s="110">
        <v>45958</v>
      </c>
      <c r="C15" s="111" t="s">
        <v>276</v>
      </c>
      <c r="D15" s="111" t="s">
        <v>31</v>
      </c>
      <c r="E15" s="111" t="s">
        <v>277</v>
      </c>
      <c r="F15" s="112">
        <v>2820352</v>
      </c>
      <c r="G15" s="112">
        <v>225628</v>
      </c>
      <c r="H15" s="112">
        <f t="shared" si="0"/>
        <v>3045980</v>
      </c>
      <c r="I15" s="111" t="s">
        <v>32</v>
      </c>
      <c r="J15" s="111" t="s">
        <v>33</v>
      </c>
    </row>
    <row r="16" spans="1:10" ht="24" customHeight="1" outlineLevel="1" x14ac:dyDescent="0.25">
      <c r="B16" s="110">
        <v>45960</v>
      </c>
      <c r="C16" s="111" t="s">
        <v>278</v>
      </c>
      <c r="D16" s="111" t="s">
        <v>31</v>
      </c>
      <c r="E16" s="111" t="s">
        <v>279</v>
      </c>
      <c r="F16" s="112">
        <v>1737272</v>
      </c>
      <c r="G16" s="112">
        <v>138982</v>
      </c>
      <c r="H16" s="112">
        <f t="shared" si="0"/>
        <v>1876254</v>
      </c>
      <c r="I16" s="111" t="s">
        <v>32</v>
      </c>
      <c r="J16" s="111" t="s">
        <v>33</v>
      </c>
    </row>
    <row r="17" spans="6:8" ht="15.75" x14ac:dyDescent="0.25">
      <c r="F17" s="114">
        <f>SUM(F4:F16)</f>
        <v>19898193</v>
      </c>
      <c r="G17" s="114">
        <f t="shared" ref="G17:H17" si="1">SUM(G4:G16)</f>
        <v>1591854</v>
      </c>
      <c r="H17" s="114">
        <f t="shared" si="1"/>
        <v>21490047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topLeftCell="A6" zoomScaleNormal="100" workbookViewId="0">
      <selection activeCell="F21" sqref="F21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4" width="11.42578125" style="105" customWidth="1"/>
    <col min="5" max="5" width="19.28515625" style="105" customWidth="1"/>
    <col min="6" max="6" width="17.140625" style="113" customWidth="1"/>
    <col min="7" max="7" width="15.7109375" style="113" customWidth="1"/>
    <col min="8" max="8" width="14.5703125" style="105" customWidth="1"/>
    <col min="9" max="9" width="50" style="105" customWidth="1"/>
    <col min="10" max="10" width="16.7109375" style="105" customWidth="1"/>
    <col min="11" max="16384" width="9.140625" style="105"/>
  </cols>
  <sheetData>
    <row r="1" spans="1:10" ht="36" customHeight="1" x14ac:dyDescent="0.25">
      <c r="A1" s="129" t="s">
        <v>70</v>
      </c>
      <c r="B1" s="129"/>
      <c r="C1" s="129"/>
      <c r="D1" s="129"/>
      <c r="E1" s="129"/>
      <c r="F1" s="129"/>
      <c r="G1" s="129"/>
      <c r="H1" s="129"/>
      <c r="I1" s="129"/>
    </row>
    <row r="2" spans="1:10" ht="36" customHeight="1" x14ac:dyDescent="0.25">
      <c r="A2" s="130" t="s">
        <v>222</v>
      </c>
      <c r="B2" s="130"/>
      <c r="C2" s="130"/>
      <c r="D2" s="130"/>
      <c r="E2" s="130"/>
      <c r="F2" s="130"/>
      <c r="G2" s="130"/>
      <c r="H2" s="130"/>
      <c r="I2" s="130"/>
    </row>
    <row r="3" spans="1:10" ht="39" customHeight="1" x14ac:dyDescent="0.25">
      <c r="B3" s="106" t="s">
        <v>22</v>
      </c>
      <c r="C3" s="107" t="s">
        <v>23</v>
      </c>
      <c r="D3" s="107" t="s">
        <v>24</v>
      </c>
      <c r="E3" s="107" t="s">
        <v>25</v>
      </c>
      <c r="F3" s="108" t="s">
        <v>26</v>
      </c>
      <c r="G3" s="108" t="s">
        <v>27</v>
      </c>
      <c r="H3" s="107" t="s">
        <v>45</v>
      </c>
      <c r="I3" s="107" t="s">
        <v>28</v>
      </c>
      <c r="J3" s="107" t="s">
        <v>29</v>
      </c>
    </row>
    <row r="4" spans="1:10" ht="24" customHeight="1" outlineLevel="1" x14ac:dyDescent="0.25">
      <c r="B4" s="110">
        <v>45904</v>
      </c>
      <c r="C4" s="111" t="s">
        <v>223</v>
      </c>
      <c r="D4" s="111" t="s">
        <v>31</v>
      </c>
      <c r="E4" s="111" t="s">
        <v>224</v>
      </c>
      <c r="F4" s="112">
        <v>2390179</v>
      </c>
      <c r="G4" s="112">
        <v>191214</v>
      </c>
      <c r="H4" s="112">
        <f>F4+G4</f>
        <v>2581393</v>
      </c>
      <c r="I4" s="111" t="s">
        <v>32</v>
      </c>
      <c r="J4" s="111" t="s">
        <v>33</v>
      </c>
    </row>
    <row r="5" spans="1:10" ht="24" customHeight="1" outlineLevel="1" x14ac:dyDescent="0.25">
      <c r="B5" s="110">
        <v>45906</v>
      </c>
      <c r="C5" s="111" t="s">
        <v>225</v>
      </c>
      <c r="D5" s="111" t="s">
        <v>31</v>
      </c>
      <c r="E5" s="111" t="s">
        <v>226</v>
      </c>
      <c r="F5" s="112">
        <v>1938953</v>
      </c>
      <c r="G5" s="112">
        <v>155116</v>
      </c>
      <c r="H5" s="112">
        <f t="shared" ref="H5:H16" si="0">F5+G5</f>
        <v>2094069</v>
      </c>
      <c r="I5" s="111" t="s">
        <v>32</v>
      </c>
      <c r="J5" s="111" t="s">
        <v>33</v>
      </c>
    </row>
    <row r="6" spans="1:10" ht="24" customHeight="1" outlineLevel="1" x14ac:dyDescent="0.25">
      <c r="B6" s="110">
        <v>45909</v>
      </c>
      <c r="C6" s="111" t="s">
        <v>227</v>
      </c>
      <c r="D6" s="111" t="s">
        <v>31</v>
      </c>
      <c r="E6" s="111" t="s">
        <v>228</v>
      </c>
      <c r="F6" s="112">
        <v>2020007</v>
      </c>
      <c r="G6" s="112">
        <v>161601</v>
      </c>
      <c r="H6" s="112">
        <f t="shared" si="0"/>
        <v>2181608</v>
      </c>
      <c r="I6" s="111" t="s">
        <v>32</v>
      </c>
      <c r="J6" s="111" t="s">
        <v>33</v>
      </c>
    </row>
    <row r="7" spans="1:10" ht="24" customHeight="1" outlineLevel="1" x14ac:dyDescent="0.25">
      <c r="B7" s="110">
        <v>45911</v>
      </c>
      <c r="C7" s="111" t="s">
        <v>229</v>
      </c>
      <c r="D7" s="111" t="s">
        <v>31</v>
      </c>
      <c r="E7" s="111" t="s">
        <v>230</v>
      </c>
      <c r="F7" s="112">
        <v>1070317</v>
      </c>
      <c r="G7" s="112">
        <v>85625</v>
      </c>
      <c r="H7" s="112">
        <f t="shared" si="0"/>
        <v>1155942</v>
      </c>
      <c r="I7" s="111" t="s">
        <v>32</v>
      </c>
      <c r="J7" s="111" t="s">
        <v>33</v>
      </c>
    </row>
    <row r="8" spans="1:10" ht="24" customHeight="1" outlineLevel="1" x14ac:dyDescent="0.25">
      <c r="B8" s="110">
        <v>45913</v>
      </c>
      <c r="C8" s="111" t="s">
        <v>231</v>
      </c>
      <c r="D8" s="111" t="s">
        <v>31</v>
      </c>
      <c r="E8" s="111" t="s">
        <v>232</v>
      </c>
      <c r="F8" s="112">
        <v>1483253</v>
      </c>
      <c r="G8" s="112">
        <v>118660</v>
      </c>
      <c r="H8" s="112">
        <f t="shared" si="0"/>
        <v>1601913</v>
      </c>
      <c r="I8" s="111" t="s">
        <v>32</v>
      </c>
      <c r="J8" s="111" t="s">
        <v>33</v>
      </c>
    </row>
    <row r="9" spans="1:10" ht="24" customHeight="1" outlineLevel="1" x14ac:dyDescent="0.25">
      <c r="B9" s="110">
        <v>45916</v>
      </c>
      <c r="C9" s="111" t="s">
        <v>233</v>
      </c>
      <c r="D9" s="111" t="s">
        <v>31</v>
      </c>
      <c r="E9" s="111" t="s">
        <v>234</v>
      </c>
      <c r="F9" s="112">
        <v>3028416</v>
      </c>
      <c r="G9" s="112">
        <v>242273</v>
      </c>
      <c r="H9" s="112">
        <f t="shared" si="0"/>
        <v>3270689</v>
      </c>
      <c r="I9" s="111" t="s">
        <v>32</v>
      </c>
      <c r="J9" s="111" t="s">
        <v>33</v>
      </c>
    </row>
    <row r="10" spans="1:10" ht="24" customHeight="1" outlineLevel="1" x14ac:dyDescent="0.25">
      <c r="B10" s="110">
        <v>45918</v>
      </c>
      <c r="C10" s="111" t="s">
        <v>235</v>
      </c>
      <c r="D10" s="111" t="s">
        <v>31</v>
      </c>
      <c r="E10" s="111" t="s">
        <v>236</v>
      </c>
      <c r="F10" s="112">
        <v>1883426</v>
      </c>
      <c r="G10" s="112">
        <v>150674</v>
      </c>
      <c r="H10" s="112">
        <f t="shared" si="0"/>
        <v>2034100</v>
      </c>
      <c r="I10" s="111" t="s">
        <v>32</v>
      </c>
      <c r="J10" s="111" t="s">
        <v>33</v>
      </c>
    </row>
    <row r="11" spans="1:10" ht="24" customHeight="1" outlineLevel="1" x14ac:dyDescent="0.25">
      <c r="B11" s="110">
        <v>45920</v>
      </c>
      <c r="C11" s="111" t="s">
        <v>237</v>
      </c>
      <c r="D11" s="111" t="s">
        <v>31</v>
      </c>
      <c r="E11" s="111" t="s">
        <v>238</v>
      </c>
      <c r="F11" s="112">
        <v>1343481</v>
      </c>
      <c r="G11" s="112">
        <v>107478</v>
      </c>
      <c r="H11" s="112">
        <f t="shared" si="0"/>
        <v>1450959</v>
      </c>
      <c r="I11" s="111" t="s">
        <v>32</v>
      </c>
      <c r="J11" s="111" t="s">
        <v>33</v>
      </c>
    </row>
    <row r="12" spans="1:10" ht="24" customHeight="1" outlineLevel="1" x14ac:dyDescent="0.25">
      <c r="B12" s="110">
        <v>45923</v>
      </c>
      <c r="C12" s="111" t="s">
        <v>239</v>
      </c>
      <c r="D12" s="111" t="s">
        <v>31</v>
      </c>
      <c r="E12" s="111" t="s">
        <v>240</v>
      </c>
      <c r="F12" s="112">
        <v>1805562</v>
      </c>
      <c r="G12" s="112">
        <v>144445</v>
      </c>
      <c r="H12" s="112">
        <f t="shared" si="0"/>
        <v>1950007</v>
      </c>
      <c r="I12" s="111" t="s">
        <v>32</v>
      </c>
      <c r="J12" s="111" t="s">
        <v>33</v>
      </c>
    </row>
    <row r="13" spans="1:10" ht="24" customHeight="1" outlineLevel="1" x14ac:dyDescent="0.25">
      <c r="B13" s="110">
        <v>45925</v>
      </c>
      <c r="C13" s="111" t="s">
        <v>241</v>
      </c>
      <c r="D13" s="111" t="s">
        <v>31</v>
      </c>
      <c r="E13" s="111" t="s">
        <v>242</v>
      </c>
      <c r="F13" s="112">
        <v>1414962</v>
      </c>
      <c r="G13" s="112">
        <v>113197</v>
      </c>
      <c r="H13" s="112">
        <f t="shared" si="0"/>
        <v>1528159</v>
      </c>
      <c r="I13" s="111" t="s">
        <v>32</v>
      </c>
      <c r="J13" s="111" t="s">
        <v>33</v>
      </c>
    </row>
    <row r="14" spans="1:10" ht="24" customHeight="1" outlineLevel="1" x14ac:dyDescent="0.25">
      <c r="B14" s="110">
        <v>45927</v>
      </c>
      <c r="C14" s="111" t="s">
        <v>243</v>
      </c>
      <c r="D14" s="111" t="s">
        <v>31</v>
      </c>
      <c r="E14" s="111" t="s">
        <v>244</v>
      </c>
      <c r="F14" s="112">
        <v>1002027</v>
      </c>
      <c r="G14" s="112">
        <v>80162</v>
      </c>
      <c r="H14" s="112">
        <f t="shared" si="0"/>
        <v>1082189</v>
      </c>
      <c r="I14" s="111" t="s">
        <v>32</v>
      </c>
      <c r="J14" s="111" t="s">
        <v>33</v>
      </c>
    </row>
    <row r="15" spans="1:10" ht="24" customHeight="1" outlineLevel="1" x14ac:dyDescent="0.25">
      <c r="B15" s="110">
        <v>45929</v>
      </c>
      <c r="C15" s="111" t="s">
        <v>245</v>
      </c>
      <c r="D15" s="111" t="s">
        <v>41</v>
      </c>
      <c r="E15" s="111" t="s">
        <v>120</v>
      </c>
      <c r="F15" s="112">
        <v>-195300</v>
      </c>
      <c r="G15" s="112">
        <v>-15624</v>
      </c>
      <c r="H15" s="112">
        <f t="shared" si="0"/>
        <v>-210924</v>
      </c>
      <c r="I15" s="111" t="s">
        <v>32</v>
      </c>
      <c r="J15" s="111" t="s">
        <v>33</v>
      </c>
    </row>
    <row r="16" spans="1:10" ht="24" customHeight="1" outlineLevel="1" x14ac:dyDescent="0.25">
      <c r="B16" s="110">
        <v>45930</v>
      </c>
      <c r="C16" s="111" t="s">
        <v>246</v>
      </c>
      <c r="D16" s="111" t="s">
        <v>31</v>
      </c>
      <c r="E16" s="111" t="s">
        <v>247</v>
      </c>
      <c r="F16" s="112">
        <v>2212117</v>
      </c>
      <c r="G16" s="112">
        <v>176969</v>
      </c>
      <c r="H16" s="112">
        <f t="shared" si="0"/>
        <v>2389086</v>
      </c>
      <c r="I16" s="111" t="s">
        <v>32</v>
      </c>
      <c r="J16" s="111" t="s">
        <v>33</v>
      </c>
    </row>
    <row r="18" spans="5:8" ht="15.75" x14ac:dyDescent="0.25">
      <c r="E18" s="117" t="s">
        <v>123</v>
      </c>
      <c r="F18" s="114">
        <f>SUM(F4:F14)+F16</f>
        <v>21592700</v>
      </c>
      <c r="G18" s="114">
        <f t="shared" ref="G18:H18" si="1">SUM(G4:G14)+G16</f>
        <v>1727414</v>
      </c>
      <c r="H18" s="114">
        <f t="shared" si="1"/>
        <v>23320114</v>
      </c>
    </row>
    <row r="19" spans="5:8" ht="15.75" x14ac:dyDescent="0.25">
      <c r="E19" s="117" t="s">
        <v>248</v>
      </c>
      <c r="F19" s="114">
        <f>F15</f>
        <v>-195300</v>
      </c>
      <c r="G19" s="114">
        <f t="shared" ref="G19:H19" si="2">G15</f>
        <v>-15624</v>
      </c>
      <c r="H19" s="114">
        <f t="shared" si="2"/>
        <v>-210924</v>
      </c>
    </row>
    <row r="20" spans="5:8" x14ac:dyDescent="0.25">
      <c r="F20" s="113">
        <v>-458891</v>
      </c>
    </row>
    <row r="21" spans="5:8" x14ac:dyDescent="0.25">
      <c r="F21" s="113">
        <f>F19+F20</f>
        <v>-654191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A3" zoomScaleNormal="100" workbookViewId="0">
      <selection activeCell="H14" sqref="H14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3" width="11.42578125" style="105" customWidth="1"/>
    <col min="4" max="4" width="14.85546875" style="105" customWidth="1"/>
    <col min="5" max="5" width="18.5703125" style="105" customWidth="1"/>
    <col min="6" max="6" width="17.140625" style="113" customWidth="1"/>
    <col min="7" max="7" width="15.7109375" style="113" customWidth="1"/>
    <col min="8" max="8" width="14.85546875" style="105" customWidth="1"/>
    <col min="9" max="9" width="50" style="105" customWidth="1"/>
    <col min="10" max="10" width="21.42578125" style="105" customWidth="1"/>
    <col min="11" max="16384" width="9.140625" style="105"/>
  </cols>
  <sheetData>
    <row r="1" spans="1:10" ht="24" customHeight="1" x14ac:dyDescent="0.3">
      <c r="A1" s="127" t="s">
        <v>122</v>
      </c>
      <c r="B1" s="127"/>
      <c r="C1" s="127"/>
      <c r="D1" s="127"/>
      <c r="E1" s="127"/>
      <c r="F1" s="127"/>
      <c r="G1" s="127"/>
      <c r="H1" s="127"/>
      <c r="I1" s="127"/>
    </row>
    <row r="2" spans="1:10" ht="24.75" customHeight="1" x14ac:dyDescent="0.25">
      <c r="A2" s="128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0" ht="24" customHeight="1" x14ac:dyDescent="0.25">
      <c r="B3" s="106" t="s">
        <v>22</v>
      </c>
      <c r="C3" s="107" t="s">
        <v>23</v>
      </c>
      <c r="D3" s="107" t="s">
        <v>24</v>
      </c>
      <c r="E3" s="107" t="s">
        <v>25</v>
      </c>
      <c r="F3" s="108" t="s">
        <v>26</v>
      </c>
      <c r="G3" s="108" t="s">
        <v>27</v>
      </c>
      <c r="H3" s="107" t="s">
        <v>45</v>
      </c>
      <c r="I3" s="107" t="s">
        <v>28</v>
      </c>
      <c r="J3" s="107" t="s">
        <v>29</v>
      </c>
    </row>
    <row r="4" spans="1:10" ht="27.75" customHeight="1" outlineLevel="1" x14ac:dyDescent="0.25">
      <c r="B4" s="110">
        <v>45871</v>
      </c>
      <c r="C4" s="111" t="s">
        <v>191</v>
      </c>
      <c r="D4" s="111" t="s">
        <v>31</v>
      </c>
      <c r="E4" s="111" t="s">
        <v>192</v>
      </c>
      <c r="F4" s="112">
        <v>1753226</v>
      </c>
      <c r="G4" s="112">
        <v>140258</v>
      </c>
      <c r="H4" s="112">
        <f>F4+G4</f>
        <v>1893484</v>
      </c>
      <c r="I4" s="111" t="s">
        <v>32</v>
      </c>
      <c r="J4" s="111" t="s">
        <v>33</v>
      </c>
    </row>
    <row r="5" spans="1:10" ht="27.75" customHeight="1" outlineLevel="1" x14ac:dyDescent="0.25">
      <c r="B5" s="110">
        <v>45874</v>
      </c>
      <c r="C5" s="111" t="s">
        <v>193</v>
      </c>
      <c r="D5" s="111" t="s">
        <v>31</v>
      </c>
      <c r="E5" s="111" t="s">
        <v>194</v>
      </c>
      <c r="F5" s="112">
        <v>2007244</v>
      </c>
      <c r="G5" s="112">
        <v>160580</v>
      </c>
      <c r="H5" s="112">
        <f t="shared" ref="H5:H16" si="0">F5+G5</f>
        <v>2167824</v>
      </c>
      <c r="I5" s="111" t="s">
        <v>32</v>
      </c>
      <c r="J5" s="111" t="s">
        <v>33</v>
      </c>
    </row>
    <row r="6" spans="1:10" ht="27.75" customHeight="1" outlineLevel="1" x14ac:dyDescent="0.25">
      <c r="B6" s="110">
        <v>45876</v>
      </c>
      <c r="C6" s="111" t="s">
        <v>195</v>
      </c>
      <c r="D6" s="111" t="s">
        <v>31</v>
      </c>
      <c r="E6" s="111" t="s">
        <v>196</v>
      </c>
      <c r="F6" s="112">
        <v>3103088</v>
      </c>
      <c r="G6" s="112">
        <v>248247</v>
      </c>
      <c r="H6" s="112">
        <f t="shared" si="0"/>
        <v>3351335</v>
      </c>
      <c r="I6" s="111" t="s">
        <v>32</v>
      </c>
      <c r="J6" s="111" t="s">
        <v>33</v>
      </c>
    </row>
    <row r="7" spans="1:10" ht="27.75" customHeight="1" outlineLevel="1" x14ac:dyDescent="0.25">
      <c r="B7" s="110">
        <v>45878</v>
      </c>
      <c r="C7" s="111" t="s">
        <v>197</v>
      </c>
      <c r="D7" s="111" t="s">
        <v>31</v>
      </c>
      <c r="E7" s="111" t="s">
        <v>198</v>
      </c>
      <c r="F7" s="112">
        <v>1746844</v>
      </c>
      <c r="G7" s="112">
        <v>139748</v>
      </c>
      <c r="H7" s="112">
        <f t="shared" si="0"/>
        <v>1886592</v>
      </c>
      <c r="I7" s="111" t="s">
        <v>32</v>
      </c>
      <c r="J7" s="111" t="s">
        <v>33</v>
      </c>
    </row>
    <row r="8" spans="1:10" ht="27.75" customHeight="1" outlineLevel="1" x14ac:dyDescent="0.25">
      <c r="B8" s="110">
        <v>45881</v>
      </c>
      <c r="C8" s="111" t="s">
        <v>199</v>
      </c>
      <c r="D8" s="111" t="s">
        <v>31</v>
      </c>
      <c r="E8" s="111" t="s">
        <v>200</v>
      </c>
      <c r="F8" s="112">
        <v>887781</v>
      </c>
      <c r="G8" s="112">
        <v>71022</v>
      </c>
      <c r="H8" s="112">
        <f t="shared" si="0"/>
        <v>958803</v>
      </c>
      <c r="I8" s="111" t="s">
        <v>32</v>
      </c>
      <c r="J8" s="111" t="s">
        <v>33</v>
      </c>
    </row>
    <row r="9" spans="1:10" ht="27.75" customHeight="1" outlineLevel="1" x14ac:dyDescent="0.25">
      <c r="B9" s="110">
        <v>45883</v>
      </c>
      <c r="C9" s="111" t="s">
        <v>201</v>
      </c>
      <c r="D9" s="111" t="s">
        <v>31</v>
      </c>
      <c r="E9" s="111" t="s">
        <v>202</v>
      </c>
      <c r="F9" s="112">
        <v>1805562</v>
      </c>
      <c r="G9" s="112">
        <v>144445</v>
      </c>
      <c r="H9" s="112">
        <f t="shared" si="0"/>
        <v>1950007</v>
      </c>
      <c r="I9" s="111" t="s">
        <v>32</v>
      </c>
      <c r="J9" s="111" t="s">
        <v>33</v>
      </c>
    </row>
    <row r="10" spans="1:10" ht="27.75" customHeight="1" outlineLevel="1" x14ac:dyDescent="0.25">
      <c r="B10" s="110">
        <v>45885</v>
      </c>
      <c r="C10" s="111" t="s">
        <v>203</v>
      </c>
      <c r="D10" s="111" t="s">
        <v>31</v>
      </c>
      <c r="E10" s="111" t="s">
        <v>204</v>
      </c>
      <c r="F10" s="112">
        <v>1541972</v>
      </c>
      <c r="G10" s="112">
        <v>123358</v>
      </c>
      <c r="H10" s="112">
        <f t="shared" si="0"/>
        <v>1665330</v>
      </c>
      <c r="I10" s="111" t="s">
        <v>32</v>
      </c>
      <c r="J10" s="111" t="s">
        <v>33</v>
      </c>
    </row>
    <row r="11" spans="1:10" ht="27.75" customHeight="1" outlineLevel="1" x14ac:dyDescent="0.25">
      <c r="B11" s="110">
        <v>45888</v>
      </c>
      <c r="C11" s="111" t="s">
        <v>205</v>
      </c>
      <c r="D11" s="111" t="s">
        <v>31</v>
      </c>
      <c r="E11" s="111" t="s">
        <v>206</v>
      </c>
      <c r="F11" s="112">
        <v>1561117</v>
      </c>
      <c r="G11" s="112">
        <v>124889</v>
      </c>
      <c r="H11" s="112">
        <f t="shared" si="0"/>
        <v>1686006</v>
      </c>
      <c r="I11" s="111" t="s">
        <v>32</v>
      </c>
      <c r="J11" s="111" t="s">
        <v>33</v>
      </c>
    </row>
    <row r="12" spans="1:10" ht="27.75" customHeight="1" outlineLevel="1" x14ac:dyDescent="0.25">
      <c r="B12" s="110">
        <v>45890</v>
      </c>
      <c r="C12" s="111" t="s">
        <v>207</v>
      </c>
      <c r="D12" s="111" t="s">
        <v>31</v>
      </c>
      <c r="E12" s="111" t="s">
        <v>208</v>
      </c>
      <c r="F12" s="112">
        <v>1144990</v>
      </c>
      <c r="G12" s="112">
        <v>91599</v>
      </c>
      <c r="H12" s="112">
        <f t="shared" si="0"/>
        <v>1236589</v>
      </c>
      <c r="I12" s="111" t="s">
        <v>32</v>
      </c>
      <c r="J12" s="111" t="s">
        <v>33</v>
      </c>
    </row>
    <row r="13" spans="1:10" ht="27.75" customHeight="1" outlineLevel="1" x14ac:dyDescent="0.25">
      <c r="B13" s="110">
        <v>45891</v>
      </c>
      <c r="C13" s="111" t="s">
        <v>209</v>
      </c>
      <c r="D13" s="111" t="s">
        <v>31</v>
      </c>
      <c r="E13" s="111" t="s">
        <v>210</v>
      </c>
      <c r="F13" s="112">
        <v>1092653</v>
      </c>
      <c r="G13" s="112">
        <v>87412</v>
      </c>
      <c r="H13" s="112">
        <f t="shared" si="0"/>
        <v>1180065</v>
      </c>
      <c r="I13" s="111" t="s">
        <v>32</v>
      </c>
      <c r="J13" s="111" t="s">
        <v>33</v>
      </c>
    </row>
    <row r="14" spans="1:10" ht="27.75" customHeight="1" outlineLevel="1" x14ac:dyDescent="0.25">
      <c r="B14" s="110">
        <v>45895</v>
      </c>
      <c r="C14" s="111" t="s">
        <v>211</v>
      </c>
      <c r="D14" s="111" t="s">
        <v>31</v>
      </c>
      <c r="E14" s="111" t="s">
        <v>212</v>
      </c>
      <c r="F14" s="112">
        <v>2494852</v>
      </c>
      <c r="G14" s="112">
        <v>199588</v>
      </c>
      <c r="H14" s="112">
        <f t="shared" si="0"/>
        <v>2694440</v>
      </c>
      <c r="I14" s="111" t="s">
        <v>32</v>
      </c>
      <c r="J14" s="111" t="s">
        <v>33</v>
      </c>
    </row>
    <row r="15" spans="1:10" ht="27.75" customHeight="1" outlineLevel="1" x14ac:dyDescent="0.25">
      <c r="B15" s="110">
        <v>45897</v>
      </c>
      <c r="C15" s="111" t="s">
        <v>213</v>
      </c>
      <c r="D15" s="111" t="s">
        <v>31</v>
      </c>
      <c r="E15" s="111" t="s">
        <v>214</v>
      </c>
      <c r="F15" s="112">
        <v>3226907</v>
      </c>
      <c r="G15" s="112">
        <v>258153</v>
      </c>
      <c r="H15" s="112">
        <f t="shared" si="0"/>
        <v>3485060</v>
      </c>
      <c r="I15" s="111" t="s">
        <v>32</v>
      </c>
      <c r="J15" s="111" t="s">
        <v>33</v>
      </c>
    </row>
    <row r="16" spans="1:10" ht="27.75" customHeight="1" outlineLevel="1" x14ac:dyDescent="0.25">
      <c r="B16" s="110">
        <v>45899</v>
      </c>
      <c r="C16" s="111" t="s">
        <v>215</v>
      </c>
      <c r="D16" s="111" t="s">
        <v>31</v>
      </c>
      <c r="E16" s="111" t="s">
        <v>216</v>
      </c>
      <c r="F16" s="112">
        <v>1638980</v>
      </c>
      <c r="G16" s="112">
        <v>131118</v>
      </c>
      <c r="H16" s="112">
        <f t="shared" si="0"/>
        <v>1770098</v>
      </c>
      <c r="I16" s="111" t="s">
        <v>32</v>
      </c>
      <c r="J16" s="111" t="s">
        <v>33</v>
      </c>
    </row>
    <row r="17" spans="6:8" ht="17.25" customHeight="1" x14ac:dyDescent="0.25">
      <c r="F17" s="114">
        <f>SUM(F4:F16)</f>
        <v>24005216</v>
      </c>
      <c r="G17" s="114">
        <f t="shared" ref="G17:H17" si="1">SUM(G4:G16)</f>
        <v>1920417</v>
      </c>
      <c r="H17" s="114">
        <f t="shared" si="1"/>
        <v>25925633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topLeftCell="A7" zoomScaleNormal="100" workbookViewId="0">
      <selection activeCell="F19" sqref="F19"/>
    </sheetView>
  </sheetViews>
  <sheetFormatPr defaultColWidth="9.140625" defaultRowHeight="15" outlineLevelRow="1" x14ac:dyDescent="0.25"/>
  <cols>
    <col min="1" max="1" width="1.42578125" style="94" customWidth="1"/>
    <col min="2" max="2" width="14.28515625" style="98" customWidth="1"/>
    <col min="3" max="4" width="11.42578125" style="94" customWidth="1"/>
    <col min="5" max="5" width="15.7109375" style="94" customWidth="1"/>
    <col min="6" max="6" width="17.140625" style="103" customWidth="1"/>
    <col min="7" max="7" width="15.7109375" style="103" customWidth="1"/>
    <col min="8" max="8" width="15" style="94" customWidth="1"/>
    <col min="9" max="9" width="50" style="94" customWidth="1"/>
    <col min="10" max="10" width="21.42578125" style="94" customWidth="1"/>
    <col min="11" max="16384" width="9.140625" style="94"/>
  </cols>
  <sheetData>
    <row r="1" spans="1:10" ht="23.25" customHeight="1" x14ac:dyDescent="0.3">
      <c r="A1" s="131" t="s">
        <v>122</v>
      </c>
      <c r="B1" s="131"/>
      <c r="C1" s="131"/>
      <c r="D1" s="131"/>
      <c r="E1" s="131"/>
      <c r="F1" s="131"/>
      <c r="G1" s="131"/>
      <c r="H1" s="131"/>
      <c r="I1" s="131"/>
    </row>
    <row r="2" spans="1:10" ht="23.25" customHeight="1" x14ac:dyDescent="0.25">
      <c r="A2" s="132" t="s">
        <v>158</v>
      </c>
      <c r="B2" s="132"/>
      <c r="C2" s="132"/>
      <c r="D2" s="132"/>
      <c r="E2" s="132"/>
      <c r="F2" s="132"/>
      <c r="G2" s="132"/>
      <c r="H2" s="132"/>
      <c r="I2" s="132"/>
    </row>
    <row r="3" spans="1:10" ht="24.75" customHeight="1" x14ac:dyDescent="0.25">
      <c r="B3" s="95" t="s">
        <v>22</v>
      </c>
      <c r="C3" s="96" t="s">
        <v>23</v>
      </c>
      <c r="D3" s="96" t="s">
        <v>24</v>
      </c>
      <c r="E3" s="96" t="s">
        <v>25</v>
      </c>
      <c r="F3" s="97" t="s">
        <v>26</v>
      </c>
      <c r="G3" s="97" t="s">
        <v>27</v>
      </c>
      <c r="H3" s="96" t="s">
        <v>45</v>
      </c>
      <c r="I3" s="96" t="s">
        <v>28</v>
      </c>
      <c r="J3" s="96" t="s">
        <v>29</v>
      </c>
    </row>
    <row r="4" spans="1:10" ht="23.25" customHeight="1" outlineLevel="1" x14ac:dyDescent="0.25">
      <c r="B4" s="99">
        <v>45839</v>
      </c>
      <c r="C4" s="100" t="s">
        <v>159</v>
      </c>
      <c r="D4" s="100" t="s">
        <v>31</v>
      </c>
      <c r="E4" s="100" t="s">
        <v>160</v>
      </c>
      <c r="F4" s="101">
        <v>1083081</v>
      </c>
      <c r="G4" s="101">
        <v>86646</v>
      </c>
      <c r="H4" s="101">
        <f>F4+G4</f>
        <v>1169727</v>
      </c>
      <c r="I4" s="100" t="s">
        <v>32</v>
      </c>
      <c r="J4" s="100" t="s">
        <v>33</v>
      </c>
    </row>
    <row r="5" spans="1:10" ht="23.25" customHeight="1" outlineLevel="1" x14ac:dyDescent="0.25">
      <c r="B5" s="99">
        <v>45841</v>
      </c>
      <c r="C5" s="100" t="s">
        <v>161</v>
      </c>
      <c r="D5" s="100" t="s">
        <v>31</v>
      </c>
      <c r="E5" s="100" t="s">
        <v>162</v>
      </c>
      <c r="F5" s="101">
        <v>1362626</v>
      </c>
      <c r="G5" s="101">
        <v>109010</v>
      </c>
      <c r="H5" s="101">
        <f t="shared" ref="H5:H18" si="0">F5+G5</f>
        <v>1471636</v>
      </c>
      <c r="I5" s="100" t="s">
        <v>32</v>
      </c>
      <c r="J5" s="100" t="s">
        <v>33</v>
      </c>
    </row>
    <row r="6" spans="1:10" ht="23.25" customHeight="1" outlineLevel="1" x14ac:dyDescent="0.25">
      <c r="B6" s="99">
        <v>45843</v>
      </c>
      <c r="C6" s="100" t="s">
        <v>163</v>
      </c>
      <c r="D6" s="100" t="s">
        <v>31</v>
      </c>
      <c r="E6" s="100" t="s">
        <v>164</v>
      </c>
      <c r="F6" s="101">
        <v>1616644</v>
      </c>
      <c r="G6" s="101">
        <v>129332</v>
      </c>
      <c r="H6" s="101">
        <f t="shared" si="0"/>
        <v>1745976</v>
      </c>
      <c r="I6" s="100" t="s">
        <v>32</v>
      </c>
      <c r="J6" s="100" t="s">
        <v>33</v>
      </c>
    </row>
    <row r="7" spans="1:10" ht="23.25" customHeight="1" outlineLevel="1" x14ac:dyDescent="0.25">
      <c r="B7" s="99">
        <v>45846</v>
      </c>
      <c r="C7" s="100" t="s">
        <v>165</v>
      </c>
      <c r="D7" s="100" t="s">
        <v>31</v>
      </c>
      <c r="E7" s="100" t="s">
        <v>166</v>
      </c>
      <c r="F7" s="101">
        <v>1216472</v>
      </c>
      <c r="G7" s="101">
        <v>97318</v>
      </c>
      <c r="H7" s="101">
        <f t="shared" si="0"/>
        <v>1313790</v>
      </c>
      <c r="I7" s="100" t="s">
        <v>32</v>
      </c>
      <c r="J7" s="100" t="s">
        <v>33</v>
      </c>
    </row>
    <row r="8" spans="1:10" ht="23.25" customHeight="1" outlineLevel="1" x14ac:dyDescent="0.25">
      <c r="B8" s="99">
        <v>45848</v>
      </c>
      <c r="C8" s="100" t="s">
        <v>167</v>
      </c>
      <c r="D8" s="100" t="s">
        <v>31</v>
      </c>
      <c r="E8" s="100" t="s">
        <v>168</v>
      </c>
      <c r="F8" s="101">
        <v>1476872</v>
      </c>
      <c r="G8" s="101">
        <v>118150</v>
      </c>
      <c r="H8" s="101">
        <f t="shared" si="0"/>
        <v>1595022</v>
      </c>
      <c r="I8" s="100" t="s">
        <v>32</v>
      </c>
      <c r="J8" s="100" t="s">
        <v>33</v>
      </c>
    </row>
    <row r="9" spans="1:10" ht="23.25" customHeight="1" outlineLevel="1" x14ac:dyDescent="0.25">
      <c r="B9" s="99">
        <v>45850</v>
      </c>
      <c r="C9" s="100" t="s">
        <v>169</v>
      </c>
      <c r="D9" s="100" t="s">
        <v>31</v>
      </c>
      <c r="E9" s="100" t="s">
        <v>170</v>
      </c>
      <c r="F9" s="101">
        <v>2361462</v>
      </c>
      <c r="G9" s="101">
        <v>188917</v>
      </c>
      <c r="H9" s="101">
        <f t="shared" si="0"/>
        <v>2550379</v>
      </c>
      <c r="I9" s="100" t="s">
        <v>32</v>
      </c>
      <c r="J9" s="100" t="s">
        <v>33</v>
      </c>
    </row>
    <row r="10" spans="1:10" ht="23.25" customHeight="1" outlineLevel="1" x14ac:dyDescent="0.25">
      <c r="B10" s="99">
        <v>45853</v>
      </c>
      <c r="C10" s="100" t="s">
        <v>171</v>
      </c>
      <c r="D10" s="100" t="s">
        <v>31</v>
      </c>
      <c r="E10" s="100" t="s">
        <v>172</v>
      </c>
      <c r="F10" s="101">
        <v>2150207</v>
      </c>
      <c r="G10" s="101">
        <v>172017</v>
      </c>
      <c r="H10" s="101">
        <f t="shared" si="0"/>
        <v>2322224</v>
      </c>
      <c r="I10" s="100" t="s">
        <v>32</v>
      </c>
      <c r="J10" s="100" t="s">
        <v>33</v>
      </c>
    </row>
    <row r="11" spans="1:10" ht="23.25" customHeight="1" outlineLevel="1" x14ac:dyDescent="0.25">
      <c r="B11" s="99">
        <v>45855</v>
      </c>
      <c r="C11" s="100" t="s">
        <v>173</v>
      </c>
      <c r="D11" s="100" t="s">
        <v>31</v>
      </c>
      <c r="E11" s="100" t="s">
        <v>174</v>
      </c>
      <c r="F11" s="101">
        <v>2283598</v>
      </c>
      <c r="G11" s="101">
        <v>182688</v>
      </c>
      <c r="H11" s="101">
        <f t="shared" si="0"/>
        <v>2466286</v>
      </c>
      <c r="I11" s="100" t="s">
        <v>32</v>
      </c>
      <c r="J11" s="100" t="s">
        <v>33</v>
      </c>
    </row>
    <row r="12" spans="1:10" ht="23.25" customHeight="1" outlineLevel="1" x14ac:dyDescent="0.25">
      <c r="B12" s="99">
        <v>45856</v>
      </c>
      <c r="C12" s="100" t="s">
        <v>175</v>
      </c>
      <c r="D12" s="100" t="s">
        <v>31</v>
      </c>
      <c r="E12" s="100" t="s">
        <v>176</v>
      </c>
      <c r="F12" s="101">
        <v>1619835</v>
      </c>
      <c r="G12" s="101">
        <v>129587</v>
      </c>
      <c r="H12" s="101">
        <f t="shared" si="0"/>
        <v>1749422</v>
      </c>
      <c r="I12" s="100" t="s">
        <v>32</v>
      </c>
      <c r="J12" s="100" t="s">
        <v>33</v>
      </c>
    </row>
    <row r="13" spans="1:10" ht="23.25" customHeight="1" outlineLevel="1" x14ac:dyDescent="0.25">
      <c r="B13" s="99">
        <v>45860</v>
      </c>
      <c r="C13" s="100" t="s">
        <v>177</v>
      </c>
      <c r="D13" s="100" t="s">
        <v>31</v>
      </c>
      <c r="E13" s="100" t="s">
        <v>178</v>
      </c>
      <c r="F13" s="101">
        <v>1265617</v>
      </c>
      <c r="G13" s="101">
        <v>101249</v>
      </c>
      <c r="H13" s="101">
        <f t="shared" si="0"/>
        <v>1366866</v>
      </c>
      <c r="I13" s="100" t="s">
        <v>32</v>
      </c>
      <c r="J13" s="100" t="s">
        <v>33</v>
      </c>
    </row>
    <row r="14" spans="1:10" ht="23.25" customHeight="1" outlineLevel="1" x14ac:dyDescent="0.25">
      <c r="B14" s="99">
        <v>45862</v>
      </c>
      <c r="C14" s="100" t="s">
        <v>179</v>
      </c>
      <c r="D14" s="100" t="s">
        <v>31</v>
      </c>
      <c r="E14" s="100" t="s">
        <v>180</v>
      </c>
      <c r="F14" s="101">
        <v>2231262</v>
      </c>
      <c r="G14" s="101">
        <v>178501</v>
      </c>
      <c r="H14" s="101">
        <f t="shared" si="0"/>
        <v>2409763</v>
      </c>
      <c r="I14" s="100" t="s">
        <v>32</v>
      </c>
      <c r="J14" s="100" t="s">
        <v>33</v>
      </c>
    </row>
    <row r="15" spans="1:10" ht="23.25" customHeight="1" outlineLevel="1" x14ac:dyDescent="0.25">
      <c r="B15" s="99">
        <v>45864</v>
      </c>
      <c r="C15" s="100" t="s">
        <v>181</v>
      </c>
      <c r="D15" s="100" t="s">
        <v>31</v>
      </c>
      <c r="E15" s="100" t="s">
        <v>182</v>
      </c>
      <c r="F15" s="101">
        <v>1821517</v>
      </c>
      <c r="G15" s="101">
        <v>145721</v>
      </c>
      <c r="H15" s="101">
        <f t="shared" si="0"/>
        <v>1967238</v>
      </c>
      <c r="I15" s="100" t="s">
        <v>32</v>
      </c>
      <c r="J15" s="100" t="s">
        <v>33</v>
      </c>
    </row>
    <row r="16" spans="1:10" ht="23.25" customHeight="1" outlineLevel="1" x14ac:dyDescent="0.25">
      <c r="B16" s="99">
        <v>45866</v>
      </c>
      <c r="C16" s="100" t="s">
        <v>183</v>
      </c>
      <c r="D16" s="100" t="s">
        <v>41</v>
      </c>
      <c r="E16" s="100" t="s">
        <v>120</v>
      </c>
      <c r="F16" s="101">
        <v>-458891</v>
      </c>
      <c r="G16" s="101">
        <v>-36711</v>
      </c>
      <c r="H16" s="101">
        <f t="shared" si="0"/>
        <v>-495602</v>
      </c>
      <c r="I16" s="100" t="s">
        <v>32</v>
      </c>
      <c r="J16" s="100" t="s">
        <v>33</v>
      </c>
    </row>
    <row r="17" spans="2:10" ht="23.25" customHeight="1" outlineLevel="1" x14ac:dyDescent="0.25">
      <c r="B17" s="99">
        <v>45867</v>
      </c>
      <c r="C17" s="100" t="s">
        <v>184</v>
      </c>
      <c r="D17" s="100" t="s">
        <v>31</v>
      </c>
      <c r="E17" s="100" t="s">
        <v>185</v>
      </c>
      <c r="F17" s="101">
        <v>2081917</v>
      </c>
      <c r="G17" s="101">
        <v>166553</v>
      </c>
      <c r="H17" s="101">
        <f t="shared" si="0"/>
        <v>2248470</v>
      </c>
      <c r="I17" s="100" t="s">
        <v>32</v>
      </c>
      <c r="J17" s="100" t="s">
        <v>33</v>
      </c>
    </row>
    <row r="18" spans="2:10" ht="23.25" customHeight="1" outlineLevel="1" x14ac:dyDescent="0.25">
      <c r="B18" s="99">
        <v>45869</v>
      </c>
      <c r="C18" s="116" t="s">
        <v>220</v>
      </c>
      <c r="D18" s="116" t="s">
        <v>31</v>
      </c>
      <c r="E18" s="116" t="s">
        <v>221</v>
      </c>
      <c r="F18" s="101">
        <v>1613453</v>
      </c>
      <c r="G18" s="101">
        <v>129076</v>
      </c>
      <c r="H18" s="101">
        <f t="shared" si="0"/>
        <v>1742529</v>
      </c>
      <c r="I18" s="100" t="s">
        <v>32</v>
      </c>
      <c r="J18" s="100" t="s">
        <v>33</v>
      </c>
    </row>
    <row r="19" spans="2:10" x14ac:dyDescent="0.25">
      <c r="B19" s="102"/>
      <c r="F19" s="104">
        <f>SUM(F4:F15)+F17+F18</f>
        <v>24184563</v>
      </c>
      <c r="G19" s="104">
        <f t="shared" ref="G19:H19" si="1">SUM(G4:G15)+G17+G18</f>
        <v>1934765</v>
      </c>
      <c r="H19" s="104">
        <f t="shared" si="1"/>
        <v>26119328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topLeftCell="A6" zoomScaleNormal="100" workbookViewId="0">
      <selection activeCell="F15" sqref="F15:G15"/>
    </sheetView>
  </sheetViews>
  <sheetFormatPr defaultColWidth="9.140625" defaultRowHeight="15" outlineLevelRow="1" x14ac:dyDescent="0.25"/>
  <cols>
    <col min="1" max="1" width="1.42578125" style="79" customWidth="1"/>
    <col min="2" max="2" width="14.28515625" style="83" customWidth="1"/>
    <col min="3" max="4" width="11.42578125" style="79" customWidth="1"/>
    <col min="5" max="5" width="45.42578125" style="79" customWidth="1"/>
    <col min="6" max="6" width="17.140625" style="87" customWidth="1"/>
    <col min="7" max="7" width="15.7109375" style="87" customWidth="1"/>
    <col min="8" max="8" width="11.42578125" style="79" customWidth="1"/>
    <col min="9" max="9" width="50" style="79" customWidth="1"/>
    <col min="10" max="10" width="21.42578125" style="79" customWidth="1"/>
    <col min="11" max="16384" width="9.140625" style="79"/>
  </cols>
  <sheetData>
    <row r="1" spans="1:10" ht="18.75" x14ac:dyDescent="0.3">
      <c r="A1" s="133" t="s">
        <v>122</v>
      </c>
      <c r="B1" s="133"/>
      <c r="C1" s="133"/>
      <c r="D1" s="133"/>
      <c r="E1" s="133"/>
      <c r="F1" s="133"/>
      <c r="G1" s="133"/>
      <c r="H1" s="133"/>
      <c r="I1" s="133"/>
    </row>
    <row r="2" spans="1:10" x14ac:dyDescent="0.25">
      <c r="A2" s="134" t="s">
        <v>128</v>
      </c>
      <c r="B2" s="134"/>
      <c r="C2" s="134"/>
      <c r="D2" s="134"/>
      <c r="E2" s="134"/>
      <c r="F2" s="134"/>
      <c r="G2" s="134"/>
      <c r="H2" s="134"/>
      <c r="I2" s="134"/>
    </row>
    <row r="3" spans="1:10" ht="24.75" customHeight="1" x14ac:dyDescent="0.25">
      <c r="B3" s="80" t="s">
        <v>22</v>
      </c>
      <c r="C3" s="81" t="s">
        <v>23</v>
      </c>
      <c r="D3" s="81" t="s">
        <v>24</v>
      </c>
      <c r="E3" s="81" t="s">
        <v>25</v>
      </c>
      <c r="F3" s="82" t="s">
        <v>26</v>
      </c>
      <c r="G3" s="82" t="s">
        <v>27</v>
      </c>
      <c r="H3" s="81" t="s">
        <v>45</v>
      </c>
      <c r="I3" s="81" t="s">
        <v>28</v>
      </c>
      <c r="J3" s="81" t="s">
        <v>29</v>
      </c>
    </row>
    <row r="4" spans="1:10" ht="29.25" customHeight="1" outlineLevel="1" x14ac:dyDescent="0.25">
      <c r="B4" s="84">
        <v>45811</v>
      </c>
      <c r="C4" s="85" t="s">
        <v>148</v>
      </c>
      <c r="D4" s="85" t="s">
        <v>31</v>
      </c>
      <c r="E4" s="85" t="s">
        <v>32</v>
      </c>
      <c r="F4" s="86">
        <v>1480062</v>
      </c>
      <c r="G4" s="86">
        <v>118405</v>
      </c>
      <c r="H4" s="86">
        <f t="shared" ref="H4:H16" si="0">F4+G4</f>
        <v>1598467</v>
      </c>
      <c r="I4" s="85" t="s">
        <v>32</v>
      </c>
      <c r="J4" s="85" t="s">
        <v>33</v>
      </c>
    </row>
    <row r="5" spans="1:10" ht="29.25" customHeight="1" outlineLevel="1" x14ac:dyDescent="0.25">
      <c r="B5" s="84">
        <v>45813</v>
      </c>
      <c r="C5" s="85" t="s">
        <v>147</v>
      </c>
      <c r="D5" s="85" t="s">
        <v>31</v>
      </c>
      <c r="E5" s="85" t="s">
        <v>32</v>
      </c>
      <c r="F5" s="86">
        <v>608236</v>
      </c>
      <c r="G5" s="86">
        <v>48659</v>
      </c>
      <c r="H5" s="86">
        <f t="shared" si="0"/>
        <v>656895</v>
      </c>
      <c r="I5" s="85" t="s">
        <v>32</v>
      </c>
      <c r="J5" s="85" t="s">
        <v>33</v>
      </c>
    </row>
    <row r="6" spans="1:10" ht="29.25" customHeight="1" outlineLevel="1" x14ac:dyDescent="0.25">
      <c r="B6" s="84">
        <v>45815</v>
      </c>
      <c r="C6" s="85" t="s">
        <v>146</v>
      </c>
      <c r="D6" s="85" t="s">
        <v>31</v>
      </c>
      <c r="E6" s="85" t="s">
        <v>32</v>
      </c>
      <c r="F6" s="86">
        <v>2039152</v>
      </c>
      <c r="G6" s="86">
        <v>163132</v>
      </c>
      <c r="H6" s="86">
        <f t="shared" si="0"/>
        <v>2202284</v>
      </c>
      <c r="I6" s="85" t="s">
        <v>32</v>
      </c>
      <c r="J6" s="85" t="s">
        <v>33</v>
      </c>
    </row>
    <row r="7" spans="1:10" ht="29.25" customHeight="1" outlineLevel="1" x14ac:dyDescent="0.25">
      <c r="B7" s="84">
        <v>45818</v>
      </c>
      <c r="C7" s="85" t="s">
        <v>145</v>
      </c>
      <c r="D7" s="85" t="s">
        <v>31</v>
      </c>
      <c r="E7" s="85" t="s">
        <v>32</v>
      </c>
      <c r="F7" s="86">
        <v>2091489</v>
      </c>
      <c r="G7" s="86">
        <v>167319</v>
      </c>
      <c r="H7" s="86">
        <f t="shared" si="0"/>
        <v>2258808</v>
      </c>
      <c r="I7" s="85" t="s">
        <v>32</v>
      </c>
      <c r="J7" s="85" t="s">
        <v>33</v>
      </c>
    </row>
    <row r="8" spans="1:10" ht="29.25" customHeight="1" outlineLevel="1" x14ac:dyDescent="0.25">
      <c r="B8" s="84">
        <v>45820</v>
      </c>
      <c r="C8" s="85" t="s">
        <v>144</v>
      </c>
      <c r="D8" s="85" t="s">
        <v>31</v>
      </c>
      <c r="E8" s="85" t="s">
        <v>32</v>
      </c>
      <c r="F8" s="86">
        <v>1743653</v>
      </c>
      <c r="G8" s="86">
        <v>139492</v>
      </c>
      <c r="H8" s="86">
        <f t="shared" si="0"/>
        <v>1883145</v>
      </c>
      <c r="I8" s="85" t="s">
        <v>32</v>
      </c>
      <c r="J8" s="85" t="s">
        <v>33</v>
      </c>
    </row>
    <row r="9" spans="1:10" ht="29.25" customHeight="1" outlineLevel="1" x14ac:dyDescent="0.25">
      <c r="B9" s="84">
        <v>45822</v>
      </c>
      <c r="C9" s="85" t="s">
        <v>142</v>
      </c>
      <c r="D9" s="85" t="s">
        <v>31</v>
      </c>
      <c r="E9" s="85" t="s">
        <v>143</v>
      </c>
      <c r="F9" s="86">
        <v>1480062</v>
      </c>
      <c r="G9" s="86">
        <v>118405</v>
      </c>
      <c r="H9" s="86">
        <f t="shared" si="0"/>
        <v>1598467</v>
      </c>
      <c r="I9" s="85" t="s">
        <v>32</v>
      </c>
      <c r="J9" s="85" t="s">
        <v>33</v>
      </c>
    </row>
    <row r="10" spans="1:10" ht="29.25" customHeight="1" outlineLevel="1" x14ac:dyDescent="0.25">
      <c r="B10" s="84">
        <v>45825</v>
      </c>
      <c r="C10" s="85" t="s">
        <v>140</v>
      </c>
      <c r="D10" s="85" t="s">
        <v>31</v>
      </c>
      <c r="E10" s="85" t="s">
        <v>141</v>
      </c>
      <c r="F10" s="86">
        <v>2069153</v>
      </c>
      <c r="G10" s="86">
        <v>165532</v>
      </c>
      <c r="H10" s="86">
        <f t="shared" si="0"/>
        <v>2234685</v>
      </c>
      <c r="I10" s="85" t="s">
        <v>32</v>
      </c>
      <c r="J10" s="85" t="s">
        <v>33</v>
      </c>
    </row>
    <row r="11" spans="1:10" ht="29.25" customHeight="1" outlineLevel="1" x14ac:dyDescent="0.25">
      <c r="B11" s="84">
        <v>45827</v>
      </c>
      <c r="C11" s="85" t="s">
        <v>138</v>
      </c>
      <c r="D11" s="85" t="s">
        <v>31</v>
      </c>
      <c r="E11" s="85" t="s">
        <v>139</v>
      </c>
      <c r="F11" s="86">
        <v>1144990</v>
      </c>
      <c r="G11" s="86">
        <v>91599</v>
      </c>
      <c r="H11" s="86">
        <f t="shared" si="0"/>
        <v>1236589</v>
      </c>
      <c r="I11" s="85" t="s">
        <v>32</v>
      </c>
      <c r="J11" s="85" t="s">
        <v>33</v>
      </c>
    </row>
    <row r="12" spans="1:10" ht="29.25" customHeight="1" outlineLevel="1" x14ac:dyDescent="0.25">
      <c r="B12" s="84">
        <v>45829</v>
      </c>
      <c r="C12" s="85" t="s">
        <v>136</v>
      </c>
      <c r="D12" s="85" t="s">
        <v>31</v>
      </c>
      <c r="E12" s="85" t="s">
        <v>137</v>
      </c>
      <c r="F12" s="86">
        <v>1083081</v>
      </c>
      <c r="G12" s="86">
        <v>86646</v>
      </c>
      <c r="H12" s="86">
        <f t="shared" si="0"/>
        <v>1169727</v>
      </c>
      <c r="I12" s="85" t="s">
        <v>32</v>
      </c>
      <c r="J12" s="85" t="s">
        <v>33</v>
      </c>
    </row>
    <row r="13" spans="1:10" ht="29.25" customHeight="1" outlineLevel="1" x14ac:dyDescent="0.25">
      <c r="B13" s="84">
        <v>45832</v>
      </c>
      <c r="C13" s="85" t="s">
        <v>134</v>
      </c>
      <c r="D13" s="85" t="s">
        <v>31</v>
      </c>
      <c r="E13" s="85" t="s">
        <v>135</v>
      </c>
      <c r="F13" s="86">
        <v>1958098</v>
      </c>
      <c r="G13" s="86">
        <v>156648</v>
      </c>
      <c r="H13" s="86">
        <f t="shared" si="0"/>
        <v>2114746</v>
      </c>
      <c r="I13" s="85" t="s">
        <v>32</v>
      </c>
      <c r="J13" s="85" t="s">
        <v>33</v>
      </c>
    </row>
    <row r="14" spans="1:10" ht="29.25" customHeight="1" outlineLevel="1" x14ac:dyDescent="0.25">
      <c r="B14" s="84">
        <v>45834</v>
      </c>
      <c r="C14" s="85" t="s">
        <v>132</v>
      </c>
      <c r="D14" s="85" t="s">
        <v>31</v>
      </c>
      <c r="E14" s="85" t="s">
        <v>133</v>
      </c>
      <c r="F14" s="86">
        <v>871827</v>
      </c>
      <c r="G14" s="86">
        <v>69746</v>
      </c>
      <c r="H14" s="86">
        <f t="shared" si="0"/>
        <v>941573</v>
      </c>
      <c r="I14" s="85" t="s">
        <v>32</v>
      </c>
      <c r="J14" s="85" t="s">
        <v>33</v>
      </c>
    </row>
    <row r="15" spans="1:10" ht="29.25" customHeight="1" outlineLevel="1" x14ac:dyDescent="0.25">
      <c r="B15" s="84">
        <v>45836</v>
      </c>
      <c r="C15" s="85" t="s">
        <v>129</v>
      </c>
      <c r="D15" s="85" t="s">
        <v>41</v>
      </c>
      <c r="E15" s="85" t="s">
        <v>149</v>
      </c>
      <c r="F15" s="86">
        <v>-328691</v>
      </c>
      <c r="G15" s="86">
        <v>-26295</v>
      </c>
      <c r="H15" s="86">
        <f t="shared" si="0"/>
        <v>-354986</v>
      </c>
      <c r="I15" s="85" t="s">
        <v>32</v>
      </c>
      <c r="J15" s="85" t="s">
        <v>33</v>
      </c>
    </row>
    <row r="16" spans="1:10" ht="29.25" customHeight="1" outlineLevel="1" x14ac:dyDescent="0.25">
      <c r="B16" s="84">
        <v>45836</v>
      </c>
      <c r="C16" s="85" t="s">
        <v>130</v>
      </c>
      <c r="D16" s="85" t="s">
        <v>31</v>
      </c>
      <c r="E16" s="85" t="s">
        <v>131</v>
      </c>
      <c r="F16" s="86">
        <v>1271999</v>
      </c>
      <c r="G16" s="86">
        <v>101760</v>
      </c>
      <c r="H16" s="86">
        <f t="shared" si="0"/>
        <v>1373759</v>
      </c>
      <c r="I16" s="85" t="s">
        <v>32</v>
      </c>
      <c r="J16" s="85" t="s">
        <v>33</v>
      </c>
    </row>
    <row r="18" spans="5:8" x14ac:dyDescent="0.25">
      <c r="E18" s="88" t="s">
        <v>123</v>
      </c>
      <c r="F18" s="87">
        <f>SUM(F5:F16)</f>
        <v>16033049</v>
      </c>
      <c r="G18" s="87">
        <f t="shared" ref="G18:H18" si="1">SUM(G5:G16)</f>
        <v>1282643</v>
      </c>
      <c r="H18" s="87">
        <f t="shared" si="1"/>
        <v>17315692</v>
      </c>
    </row>
    <row r="19" spans="5:8" x14ac:dyDescent="0.25">
      <c r="E19" s="89" t="s">
        <v>150</v>
      </c>
      <c r="F19" s="87">
        <f>F4</f>
        <v>1480062</v>
      </c>
      <c r="G19" s="87">
        <f t="shared" ref="G19:H19" si="2">G4</f>
        <v>118405</v>
      </c>
      <c r="H19" s="87">
        <f t="shared" si="2"/>
        <v>1598467</v>
      </c>
    </row>
  </sheetData>
  <autoFilter ref="B3:J3">
    <sortState ref="B4:J16">
      <sortCondition ref="B3"/>
    </sortState>
  </autoFilter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zoomScaleNormal="100" workbookViewId="0">
      <selection activeCell="F15" sqref="F15:G15"/>
    </sheetView>
  </sheetViews>
  <sheetFormatPr defaultColWidth="9.140625" defaultRowHeight="15" outlineLevelRow="1" x14ac:dyDescent="0.25"/>
  <cols>
    <col min="1" max="1" width="1.42578125" style="67" customWidth="1"/>
    <col min="2" max="2" width="14.28515625" style="71" customWidth="1"/>
    <col min="3" max="4" width="11.42578125" style="67" customWidth="1"/>
    <col min="5" max="5" width="46" style="67" customWidth="1"/>
    <col min="6" max="6" width="17.140625" style="75" customWidth="1"/>
    <col min="7" max="8" width="15.7109375" style="75" customWidth="1"/>
    <col min="9" max="9" width="50" style="67" customWidth="1"/>
    <col min="10" max="10" width="21.42578125" style="67" customWidth="1"/>
    <col min="11" max="16384" width="9.140625" style="67"/>
  </cols>
  <sheetData>
    <row r="1" spans="1:10" ht="18.75" x14ac:dyDescent="0.3">
      <c r="A1" s="135" t="s">
        <v>122</v>
      </c>
      <c r="B1" s="135"/>
      <c r="C1" s="135"/>
      <c r="D1" s="135"/>
      <c r="E1" s="135"/>
      <c r="F1" s="135"/>
      <c r="G1" s="135"/>
      <c r="H1" s="135"/>
      <c r="I1" s="135"/>
    </row>
    <row r="2" spans="1:10" x14ac:dyDescent="0.25">
      <c r="A2" s="136" t="s">
        <v>107</v>
      </c>
      <c r="B2" s="136"/>
      <c r="C2" s="136"/>
      <c r="D2" s="136"/>
      <c r="E2" s="136"/>
      <c r="F2" s="136"/>
      <c r="G2" s="136"/>
      <c r="H2" s="136"/>
      <c r="I2" s="136"/>
    </row>
    <row r="3" spans="1:10" ht="24.75" customHeight="1" x14ac:dyDescent="0.25">
      <c r="B3" s="68" t="s">
        <v>22</v>
      </c>
      <c r="C3" s="69" t="s">
        <v>23</v>
      </c>
      <c r="D3" s="69" t="s">
        <v>24</v>
      </c>
      <c r="E3" s="69" t="s">
        <v>25</v>
      </c>
      <c r="F3" s="70" t="s">
        <v>26</v>
      </c>
      <c r="G3" s="70" t="s">
        <v>27</v>
      </c>
      <c r="H3" s="70" t="s">
        <v>45</v>
      </c>
      <c r="I3" s="69" t="s">
        <v>28</v>
      </c>
      <c r="J3" s="69" t="s">
        <v>29</v>
      </c>
    </row>
    <row r="4" spans="1:10" ht="20.25" customHeight="1" outlineLevel="1" x14ac:dyDescent="0.25">
      <c r="B4" s="72">
        <v>45783</v>
      </c>
      <c r="C4" s="73" t="s">
        <v>108</v>
      </c>
      <c r="D4" s="73" t="s">
        <v>31</v>
      </c>
      <c r="E4" s="73" t="s">
        <v>32</v>
      </c>
      <c r="F4" s="74">
        <v>5370732</v>
      </c>
      <c r="G4" s="74">
        <v>429659</v>
      </c>
      <c r="H4" s="74">
        <f>F4+G4</f>
        <v>5800391</v>
      </c>
      <c r="I4" s="73" t="s">
        <v>32</v>
      </c>
      <c r="J4" s="73" t="s">
        <v>33</v>
      </c>
    </row>
    <row r="5" spans="1:10" ht="20.25" customHeight="1" outlineLevel="1" x14ac:dyDescent="0.25">
      <c r="B5" s="72">
        <v>45785</v>
      </c>
      <c r="C5" s="73" t="s">
        <v>109</v>
      </c>
      <c r="D5" s="73" t="s">
        <v>31</v>
      </c>
      <c r="E5" s="73" t="s">
        <v>32</v>
      </c>
      <c r="F5" s="74">
        <v>1623026</v>
      </c>
      <c r="G5" s="74">
        <v>129842</v>
      </c>
      <c r="H5" s="74">
        <f t="shared" ref="H5:H16" si="0">F5+G5</f>
        <v>1752868</v>
      </c>
      <c r="I5" s="73" t="s">
        <v>32</v>
      </c>
      <c r="J5" s="73" t="s">
        <v>33</v>
      </c>
    </row>
    <row r="6" spans="1:10" ht="20.25" customHeight="1" outlineLevel="1" x14ac:dyDescent="0.25">
      <c r="B6" s="72">
        <v>45787</v>
      </c>
      <c r="C6" s="73" t="s">
        <v>110</v>
      </c>
      <c r="D6" s="73" t="s">
        <v>31</v>
      </c>
      <c r="E6" s="73" t="s">
        <v>32</v>
      </c>
      <c r="F6" s="74">
        <v>2234452</v>
      </c>
      <c r="G6" s="74">
        <v>178756</v>
      </c>
      <c r="H6" s="74">
        <f t="shared" si="0"/>
        <v>2413208</v>
      </c>
      <c r="I6" s="73" t="s">
        <v>32</v>
      </c>
      <c r="J6" s="73" t="s">
        <v>33</v>
      </c>
    </row>
    <row r="7" spans="1:10" ht="20.25" customHeight="1" outlineLevel="1" x14ac:dyDescent="0.25">
      <c r="B7" s="72">
        <v>45789</v>
      </c>
      <c r="C7" s="73" t="s">
        <v>111</v>
      </c>
      <c r="D7" s="73" t="s">
        <v>31</v>
      </c>
      <c r="E7" s="73" t="s">
        <v>32</v>
      </c>
      <c r="F7" s="74">
        <v>1883426</v>
      </c>
      <c r="G7" s="74">
        <v>150674</v>
      </c>
      <c r="H7" s="74">
        <f t="shared" si="0"/>
        <v>2034100</v>
      </c>
      <c r="I7" s="73" t="s">
        <v>32</v>
      </c>
      <c r="J7" s="73" t="s">
        <v>33</v>
      </c>
    </row>
    <row r="8" spans="1:10" ht="20.25" customHeight="1" outlineLevel="1" x14ac:dyDescent="0.25">
      <c r="B8" s="72">
        <v>45792</v>
      </c>
      <c r="C8" s="73" t="s">
        <v>112</v>
      </c>
      <c r="D8" s="73" t="s">
        <v>31</v>
      </c>
      <c r="E8" s="73" t="s">
        <v>32</v>
      </c>
      <c r="F8" s="74">
        <v>1896189</v>
      </c>
      <c r="G8" s="74">
        <v>151695</v>
      </c>
      <c r="H8" s="74">
        <f t="shared" si="0"/>
        <v>2047884</v>
      </c>
      <c r="I8" s="73" t="s">
        <v>32</v>
      </c>
      <c r="J8" s="73" t="s">
        <v>33</v>
      </c>
    </row>
    <row r="9" spans="1:10" ht="20.25" customHeight="1" outlineLevel="1" x14ac:dyDescent="0.25">
      <c r="B9" s="72">
        <v>45794</v>
      </c>
      <c r="C9" s="73" t="s">
        <v>113</v>
      </c>
      <c r="D9" s="73" t="s">
        <v>31</v>
      </c>
      <c r="E9" s="73" t="s">
        <v>32</v>
      </c>
      <c r="F9" s="74">
        <v>1765989</v>
      </c>
      <c r="G9" s="74">
        <v>141279</v>
      </c>
      <c r="H9" s="74">
        <f t="shared" si="0"/>
        <v>1907268</v>
      </c>
      <c r="I9" s="73" t="s">
        <v>32</v>
      </c>
      <c r="J9" s="73" t="s">
        <v>33</v>
      </c>
    </row>
    <row r="10" spans="1:10" ht="20.25" customHeight="1" outlineLevel="1" x14ac:dyDescent="0.25">
      <c r="B10" s="72">
        <v>45797</v>
      </c>
      <c r="C10" s="73" t="s">
        <v>114</v>
      </c>
      <c r="D10" s="73" t="s">
        <v>31</v>
      </c>
      <c r="E10" s="73" t="s">
        <v>32</v>
      </c>
      <c r="F10" s="74">
        <v>1824707</v>
      </c>
      <c r="G10" s="74">
        <v>145977</v>
      </c>
      <c r="H10" s="74">
        <f t="shared" si="0"/>
        <v>1970684</v>
      </c>
      <c r="I10" s="73" t="s">
        <v>32</v>
      </c>
      <c r="J10" s="73" t="s">
        <v>33</v>
      </c>
    </row>
    <row r="11" spans="1:10" ht="20.25" customHeight="1" outlineLevel="1" x14ac:dyDescent="0.25">
      <c r="B11" s="72">
        <v>45799</v>
      </c>
      <c r="C11" s="73" t="s">
        <v>115</v>
      </c>
      <c r="D11" s="73" t="s">
        <v>31</v>
      </c>
      <c r="E11" s="73" t="s">
        <v>32</v>
      </c>
      <c r="F11" s="74">
        <v>1684935</v>
      </c>
      <c r="G11" s="74">
        <v>134795</v>
      </c>
      <c r="H11" s="74">
        <f t="shared" si="0"/>
        <v>1819730</v>
      </c>
      <c r="I11" s="73" t="s">
        <v>32</v>
      </c>
      <c r="J11" s="73" t="s">
        <v>33</v>
      </c>
    </row>
    <row r="12" spans="1:10" ht="20.25" customHeight="1" outlineLevel="1" x14ac:dyDescent="0.25">
      <c r="B12" s="72">
        <v>45801</v>
      </c>
      <c r="C12" s="73" t="s">
        <v>116</v>
      </c>
      <c r="D12" s="73" t="s">
        <v>31</v>
      </c>
      <c r="E12" s="73" t="s">
        <v>32</v>
      </c>
      <c r="F12" s="74">
        <v>1284762</v>
      </c>
      <c r="G12" s="74">
        <v>102781</v>
      </c>
      <c r="H12" s="74">
        <f t="shared" si="0"/>
        <v>1387543</v>
      </c>
      <c r="I12" s="73" t="s">
        <v>32</v>
      </c>
      <c r="J12" s="73" t="s">
        <v>33</v>
      </c>
    </row>
    <row r="13" spans="1:10" ht="20.25" customHeight="1" outlineLevel="1" x14ac:dyDescent="0.25">
      <c r="B13" s="72">
        <v>45804</v>
      </c>
      <c r="C13" s="73" t="s">
        <v>117</v>
      </c>
      <c r="D13" s="73" t="s">
        <v>31</v>
      </c>
      <c r="E13" s="73" t="s">
        <v>32</v>
      </c>
      <c r="F13" s="74">
        <v>2621862</v>
      </c>
      <c r="G13" s="74">
        <v>209749</v>
      </c>
      <c r="H13" s="74">
        <f t="shared" si="0"/>
        <v>2831611</v>
      </c>
      <c r="I13" s="73" t="s">
        <v>32</v>
      </c>
      <c r="J13" s="73" t="s">
        <v>33</v>
      </c>
    </row>
    <row r="14" spans="1:10" ht="20.25" customHeight="1" outlineLevel="1" x14ac:dyDescent="0.25">
      <c r="B14" s="72">
        <v>45806</v>
      </c>
      <c r="C14" s="73" t="s">
        <v>118</v>
      </c>
      <c r="D14" s="73" t="s">
        <v>31</v>
      </c>
      <c r="E14" s="73" t="s">
        <v>32</v>
      </c>
      <c r="F14" s="74">
        <v>1545162</v>
      </c>
      <c r="G14" s="74">
        <v>123613</v>
      </c>
      <c r="H14" s="74">
        <f t="shared" si="0"/>
        <v>1668775</v>
      </c>
      <c r="I14" s="73" t="s">
        <v>32</v>
      </c>
      <c r="J14" s="73" t="s">
        <v>33</v>
      </c>
    </row>
    <row r="15" spans="1:10" ht="20.25" customHeight="1" outlineLevel="1" x14ac:dyDescent="0.25">
      <c r="B15" s="72">
        <v>45807</v>
      </c>
      <c r="C15" s="73" t="s">
        <v>119</v>
      </c>
      <c r="D15" s="73" t="s">
        <v>41</v>
      </c>
      <c r="E15" s="73" t="s">
        <v>120</v>
      </c>
      <c r="F15" s="74">
        <v>-263591</v>
      </c>
      <c r="G15" s="74">
        <v>-21087</v>
      </c>
      <c r="H15" s="74">
        <f t="shared" si="0"/>
        <v>-284678</v>
      </c>
      <c r="I15" s="73" t="s">
        <v>32</v>
      </c>
      <c r="J15" s="73" t="s">
        <v>33</v>
      </c>
    </row>
    <row r="16" spans="1:10" ht="20.25" customHeight="1" outlineLevel="1" x14ac:dyDescent="0.25">
      <c r="B16" s="72">
        <v>45808</v>
      </c>
      <c r="C16" s="73" t="s">
        <v>121</v>
      </c>
      <c r="D16" s="73" t="s">
        <v>31</v>
      </c>
      <c r="E16" s="73" t="s">
        <v>32</v>
      </c>
      <c r="F16" s="74">
        <v>1349862</v>
      </c>
      <c r="G16" s="74">
        <v>107989</v>
      </c>
      <c r="H16" s="74">
        <f t="shared" si="0"/>
        <v>1457851</v>
      </c>
      <c r="I16" s="73" t="s">
        <v>32</v>
      </c>
      <c r="J16" s="73" t="s">
        <v>33</v>
      </c>
    </row>
    <row r="17" spans="3:8" ht="18.75" x14ac:dyDescent="0.3">
      <c r="E17" s="76" t="s">
        <v>123</v>
      </c>
      <c r="F17" s="77">
        <f>SUM(F4:F16)-F15</f>
        <v>25085104</v>
      </c>
      <c r="G17" s="77">
        <f t="shared" ref="G17:H17" si="1">SUM(G4:G16)-G15</f>
        <v>2006809</v>
      </c>
      <c r="H17" s="77">
        <f t="shared" si="1"/>
        <v>27091913</v>
      </c>
    </row>
    <row r="19" spans="3:8" ht="15.75" x14ac:dyDescent="0.25">
      <c r="C19" s="93" t="s">
        <v>152</v>
      </c>
      <c r="D19" s="67">
        <v>973</v>
      </c>
      <c r="E19" s="90" t="s">
        <v>151</v>
      </c>
      <c r="F19" s="91">
        <v>2394140</v>
      </c>
      <c r="G19" s="91">
        <v>191532</v>
      </c>
      <c r="H19" s="91">
        <f>F19+G19</f>
        <v>2585672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2025-02-22T04:25:54Z</dcterms:created>
  <dcterms:modified xsi:type="dcterms:W3CDTF">2026-01-08T08:03:58Z</dcterms:modified>
</cp:coreProperties>
</file>