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X:\02 NHI\công nợ\4.family mart ( GĐVN)\2024\"/>
    </mc:Choice>
  </mc:AlternateContent>
  <bookViews>
    <workbookView xWindow="-120" yWindow="-120" windowWidth="29040" windowHeight="15720"/>
  </bookViews>
  <sheets>
    <sheet name="Công nợ" sheetId="2" r:id="rId1"/>
    <sheet name="T12" sheetId="13" r:id="rId2"/>
    <sheet name="T11" sheetId="12" r:id="rId3"/>
    <sheet name="T10" sheetId="11" r:id="rId4"/>
    <sheet name="T9" sheetId="10" r:id="rId5"/>
    <sheet name="T8" sheetId="9" r:id="rId6"/>
    <sheet name="T7" sheetId="8" r:id="rId7"/>
    <sheet name="T6" sheetId="7" r:id="rId8"/>
    <sheet name="T5" sheetId="6" r:id="rId9"/>
    <sheet name="T4" sheetId="5" r:id="rId10"/>
    <sheet name="T3" sheetId="4" r:id="rId11"/>
    <sheet name="T1" sheetId="3" r:id="rId1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2" l="1"/>
  <c r="G16" i="10" l="1"/>
  <c r="E21" i="2" l="1"/>
  <c r="F33" i="2"/>
  <c r="D16" i="2"/>
  <c r="G16" i="13"/>
  <c r="H16" i="13"/>
  <c r="F16" i="13"/>
  <c r="H5" i="13"/>
  <c r="H6" i="13"/>
  <c r="H7" i="13"/>
  <c r="H8" i="13"/>
  <c r="H9" i="13"/>
  <c r="H10" i="13"/>
  <c r="H11" i="13"/>
  <c r="H12" i="13"/>
  <c r="H13" i="13"/>
  <c r="H14" i="13"/>
  <c r="H15" i="13"/>
  <c r="H4" i="13"/>
  <c r="H18" i="12" l="1"/>
  <c r="H19" i="12"/>
  <c r="H5" i="12"/>
  <c r="H6" i="12"/>
  <c r="H7" i="12"/>
  <c r="H8" i="12"/>
  <c r="H9" i="12"/>
  <c r="H10" i="12"/>
  <c r="H11" i="12"/>
  <c r="H12" i="12"/>
  <c r="H13" i="12"/>
  <c r="H14" i="12"/>
  <c r="H15" i="12"/>
  <c r="H16" i="12"/>
  <c r="H4" i="12"/>
  <c r="G18" i="11" l="1"/>
  <c r="H18" i="11"/>
  <c r="F18" i="11"/>
  <c r="H5" i="11"/>
  <c r="H6" i="11"/>
  <c r="H7" i="11"/>
  <c r="H8" i="11"/>
  <c r="H9" i="11"/>
  <c r="H10" i="11"/>
  <c r="H11" i="11"/>
  <c r="H12" i="11"/>
  <c r="H13" i="11"/>
  <c r="H14" i="11"/>
  <c r="H15" i="11"/>
  <c r="H16" i="11"/>
  <c r="H17" i="11"/>
  <c r="H4" i="11"/>
  <c r="F34" i="2" l="1"/>
  <c r="G17" i="10"/>
  <c r="H5" i="10"/>
  <c r="H6" i="10"/>
  <c r="H7" i="10"/>
  <c r="H8" i="10"/>
  <c r="H9" i="10"/>
  <c r="H10" i="10"/>
  <c r="H11" i="10"/>
  <c r="H12" i="10"/>
  <c r="H13" i="10"/>
  <c r="H14" i="10"/>
  <c r="H4" i="10"/>
  <c r="G17" i="9" l="1"/>
  <c r="H17" i="9"/>
  <c r="F17" i="9"/>
  <c r="H5" i="9"/>
  <c r="H6" i="9"/>
  <c r="H7" i="9"/>
  <c r="H8" i="9"/>
  <c r="H9" i="9"/>
  <c r="H10" i="9"/>
  <c r="H11" i="9"/>
  <c r="H12" i="9"/>
  <c r="H13" i="9"/>
  <c r="H14" i="9"/>
  <c r="H15" i="9"/>
  <c r="H16" i="9"/>
  <c r="H4" i="9"/>
  <c r="G12" i="8" l="1"/>
  <c r="H12" i="8"/>
  <c r="F12" i="8"/>
  <c r="H5" i="8"/>
  <c r="H6" i="8"/>
  <c r="H7" i="8"/>
  <c r="H8" i="8"/>
  <c r="H9" i="8"/>
  <c r="H10" i="8"/>
  <c r="H11" i="8"/>
  <c r="H4" i="8"/>
  <c r="G15" i="7" l="1"/>
  <c r="H15" i="7"/>
  <c r="F15" i="7"/>
  <c r="H5" i="7"/>
  <c r="H6" i="7"/>
  <c r="H7" i="7"/>
  <c r="H8" i="7"/>
  <c r="H9" i="7"/>
  <c r="H10" i="7"/>
  <c r="H11" i="7"/>
  <c r="H12" i="7"/>
  <c r="H13" i="7"/>
  <c r="H14" i="7"/>
  <c r="H4" i="7"/>
  <c r="G16" i="6" l="1"/>
  <c r="H16" i="6"/>
  <c r="F16" i="6"/>
  <c r="H5" i="6"/>
  <c r="H6" i="6"/>
  <c r="H7" i="6"/>
  <c r="H8" i="6"/>
  <c r="H9" i="6"/>
  <c r="H10" i="6"/>
  <c r="H11" i="6"/>
  <c r="H12" i="6"/>
  <c r="H13" i="6"/>
  <c r="H14" i="6"/>
  <c r="H15" i="6"/>
  <c r="H4" i="6"/>
  <c r="G15" i="5" l="1"/>
  <c r="H15" i="5"/>
  <c r="F15" i="5"/>
  <c r="H5" i="5"/>
  <c r="H6" i="5"/>
  <c r="H7" i="5"/>
  <c r="H8" i="5"/>
  <c r="H9" i="5"/>
  <c r="H10" i="5"/>
  <c r="H11" i="5"/>
  <c r="H12" i="5"/>
  <c r="H13" i="5"/>
  <c r="H14" i="5"/>
  <c r="H4" i="5"/>
  <c r="G7" i="4" l="1"/>
  <c r="H7" i="4"/>
  <c r="F7" i="4"/>
  <c r="H5" i="4"/>
  <c r="H6" i="4"/>
  <c r="H4" i="4"/>
  <c r="H5" i="3" l="1"/>
  <c r="H6" i="3"/>
  <c r="H7" i="3"/>
  <c r="H8" i="3"/>
  <c r="H9" i="3"/>
  <c r="H10" i="3"/>
  <c r="H11" i="3"/>
  <c r="H4" i="3"/>
  <c r="E16" i="2" l="1"/>
</calcChain>
</file>

<file path=xl/sharedStrings.xml><?xml version="1.0" encoding="utf-8"?>
<sst xmlns="http://schemas.openxmlformats.org/spreadsheetml/2006/main" count="747" uniqueCount="194">
  <si>
    <t>Ngày tháng</t>
  </si>
  <si>
    <t>Nội dung</t>
  </si>
  <si>
    <t>Số tiền bán hàng  (+V)</t>
  </si>
  <si>
    <t>Giảm trừ</t>
  </si>
  <si>
    <t>Sô tiền khách đã thanh toán</t>
  </si>
  <si>
    <t>Số đầu kỳ</t>
  </si>
  <si>
    <t>Tổng bán hàng</t>
  </si>
  <si>
    <t>Tổng hàng trả</t>
  </si>
  <si>
    <t>Tổng đã thanh toán</t>
  </si>
  <si>
    <t xml:space="preserve">Dư nợ phải thu </t>
  </si>
  <si>
    <t>Bảng kê hóa đơn tháng 5</t>
  </si>
  <si>
    <t>THEO DÕI CÔNG NỢ / GDVN</t>
  </si>
  <si>
    <t>Bảng kê hóa đơn tháng 6</t>
  </si>
  <si>
    <t>Bảng kê hóa đơn tháng 7</t>
  </si>
  <si>
    <t>Bảng kê hóa đơn tháng 1</t>
  </si>
  <si>
    <t>Bảng kê hóa đơn tháng 2</t>
  </si>
  <si>
    <t>Bảng kê hóa đơn tháng 3</t>
  </si>
  <si>
    <t>Bảng kê hóa đơn tháng 4</t>
  </si>
  <si>
    <t>Bảng kê hóa đơn tháng 8</t>
  </si>
  <si>
    <t>Tháng 01 năm 2024</t>
  </si>
  <si>
    <t>Ngày hóa đơn</t>
  </si>
  <si>
    <t>Số hóa đơn</t>
  </si>
  <si>
    <t>Ký hiệu HĐ</t>
  </si>
  <si>
    <t>Diễn giải</t>
  </si>
  <si>
    <t>Doanh số bán chưa có thuế GTGT</t>
  </si>
  <si>
    <t>Thuế GTGT</t>
  </si>
  <si>
    <t>Tên người mua</t>
  </si>
  <si>
    <t>Mã số thuế người mua</t>
  </si>
  <si>
    <t>00000033</t>
  </si>
  <si>
    <t>1C24TNN</t>
  </si>
  <si>
    <t>CÔNG TY TNHH CỬA HÀNG TIỆN LỢI GIA ĐÌNH VIỆT NAM</t>
  </si>
  <si>
    <t>0312283473</t>
  </si>
  <si>
    <t>00001221</t>
  </si>
  <si>
    <t>00001373</t>
  </si>
  <si>
    <t>00001526</t>
  </si>
  <si>
    <t>00002453</t>
  </si>
  <si>
    <t>00002641</t>
  </si>
  <si>
    <t>00002981</t>
  </si>
  <si>
    <t>Tổng thanh toán</t>
  </si>
  <si>
    <t>BẢNG KÊ HÓA ĐƠN, CHỨNG TỪ HÀNG HÓA, DỊCH VỤ BÁN RA</t>
  </si>
  <si>
    <t>15/01/2024</t>
  </si>
  <si>
    <t>Thanh toán công nợ T12/2023</t>
  </si>
  <si>
    <t>Thanh toán công nợ T01/2024</t>
  </si>
  <si>
    <t>15/02/2024</t>
  </si>
  <si>
    <t>BẢNG KÊ HÓA ĐƠN, CHỨNG TỪ HÀNG HÓA, DỊCH VỤ BÁN RA (MẪU QUẢN TRỊ)</t>
  </si>
  <si>
    <t>Tháng 3 năm 2024</t>
  </si>
  <si>
    <t>00013675</t>
  </si>
  <si>
    <t>00013814</t>
  </si>
  <si>
    <t>00014798</t>
  </si>
  <si>
    <t>Tháng 4 năm 2024</t>
  </si>
  <si>
    <t>00014959</t>
  </si>
  <si>
    <t>00015070</t>
  </si>
  <si>
    <t>00016055</t>
  </si>
  <si>
    <t>00016126</t>
  </si>
  <si>
    <t>00016292</t>
  </si>
  <si>
    <t>00017209</t>
  </si>
  <si>
    <t>00017330</t>
  </si>
  <si>
    <t>00018532</t>
  </si>
  <si>
    <t>00018690</t>
  </si>
  <si>
    <t>00018809</t>
  </si>
  <si>
    <t>00019992</t>
  </si>
  <si>
    <t>15/04/2024</t>
  </si>
  <si>
    <t>Thanh toán công nợ T03/2024</t>
  </si>
  <si>
    <t>Tháng 5 năm 2024</t>
  </si>
  <si>
    <t>00020244</t>
  </si>
  <si>
    <t>00020360</t>
  </si>
  <si>
    <t>00020527</t>
  </si>
  <si>
    <t>00022147</t>
  </si>
  <si>
    <t>00022251</t>
  </si>
  <si>
    <t>00022416</t>
  </si>
  <si>
    <t>00023422</t>
  </si>
  <si>
    <t>00023742</t>
  </si>
  <si>
    <t>00023854</t>
  </si>
  <si>
    <t>00024913</t>
  </si>
  <si>
    <t>00025043</t>
  </si>
  <si>
    <t>00025167</t>
  </si>
  <si>
    <t>Thanh toán tháng nợ T4/2024</t>
  </si>
  <si>
    <t>15/05/2024</t>
  </si>
  <si>
    <t>Thanh toán tháng nợ T5/2024</t>
  </si>
  <si>
    <t>Tháng 6 năm 2024</t>
  </si>
  <si>
    <t>00026410</t>
  </si>
  <si>
    <t>00026485</t>
  </si>
  <si>
    <t>00026664</t>
  </si>
  <si>
    <t>00027755</t>
  </si>
  <si>
    <t>00028016</t>
  </si>
  <si>
    <t>00028770</t>
  </si>
  <si>
    <t>00029251</t>
  </si>
  <si>
    <t>00029344</t>
  </si>
  <si>
    <t>00029516</t>
  </si>
  <si>
    <t>00030691</t>
  </si>
  <si>
    <t>00030774</t>
  </si>
  <si>
    <t xml:space="preserve">BẢNG KÊ HÓA ĐƠN, CHỨNG TỪ HÀNG HÓA, DỊCH VỤ BÁN RA </t>
  </si>
  <si>
    <t>17/06/2024</t>
  </si>
  <si>
    <t>Tháng 7 năm 2024</t>
  </si>
  <si>
    <t>00033864</t>
  </si>
  <si>
    <t>00034146</t>
  </si>
  <si>
    <t>00035233</t>
  </si>
  <si>
    <t>00035375</t>
  </si>
  <si>
    <t>00035613</t>
  </si>
  <si>
    <t>00036850</t>
  </si>
  <si>
    <t>00038418</t>
  </si>
  <si>
    <t>00038543</t>
  </si>
  <si>
    <t>Thanh toán tháng nợ T6/2024</t>
  </si>
  <si>
    <t>15/07/2024</t>
  </si>
  <si>
    <t>Tháng 8 năm 2024</t>
  </si>
  <si>
    <t>00039657</t>
  </si>
  <si>
    <t>00039816</t>
  </si>
  <si>
    <t>00039920</t>
  </si>
  <si>
    <t>00040332</t>
  </si>
  <si>
    <t>00041448</t>
  </si>
  <si>
    <t>00041534</t>
  </si>
  <si>
    <t>00041661</t>
  </si>
  <si>
    <t>00043043</t>
  </si>
  <si>
    <t>00043207</t>
  </si>
  <si>
    <t>00043399</t>
  </si>
  <si>
    <t>00045020</t>
  </si>
  <si>
    <t>00045188</t>
  </si>
  <si>
    <t>00045343</t>
  </si>
  <si>
    <t>Thanh toán tháng nợ T7/2024</t>
  </si>
  <si>
    <t>15/08/2024</t>
  </si>
  <si>
    <t>Tháng 9 năm 2024</t>
  </si>
  <si>
    <t>00047081</t>
  </si>
  <si>
    <t>00047273</t>
  </si>
  <si>
    <t>00047431</t>
  </si>
  <si>
    <t>00047556</t>
  </si>
  <si>
    <t>00049860</t>
  </si>
  <si>
    <t>00050074</t>
  </si>
  <si>
    <t>00050366</t>
  </si>
  <si>
    <t>00051686</t>
  </si>
  <si>
    <t>00051809</t>
  </si>
  <si>
    <t>00053470</t>
  </si>
  <si>
    <t>00001375</t>
  </si>
  <si>
    <t>1C24TNF</t>
  </si>
  <si>
    <t>HÀNG TRẢ</t>
  </si>
  <si>
    <t>tống bán</t>
  </si>
  <si>
    <t>tổng trả</t>
  </si>
  <si>
    <t>Hàng trả T9</t>
  </si>
  <si>
    <t>16/09/2024</t>
  </si>
  <si>
    <t>Thanh toán tháng nợ T8/2024</t>
  </si>
  <si>
    <t>Bảng kê hóa đơn tháng 9</t>
  </si>
  <si>
    <t>Tháng 10 năm 2024</t>
  </si>
  <si>
    <t>00053627</t>
  </si>
  <si>
    <t>00053938</t>
  </si>
  <si>
    <t>00055068</t>
  </si>
  <si>
    <t>00055455</t>
  </si>
  <si>
    <t>00056607</t>
  </si>
  <si>
    <t>00057206</t>
  </si>
  <si>
    <t>00057321</t>
  </si>
  <si>
    <t>00057555</t>
  </si>
  <si>
    <t>00058939</t>
  </si>
  <si>
    <t>00059056</t>
  </si>
  <si>
    <t>00059267</t>
  </si>
  <si>
    <t>00060576</t>
  </si>
  <si>
    <t>00060720</t>
  </si>
  <si>
    <t>00061674</t>
  </si>
  <si>
    <t>Bảng kê hóa đơn tháng 10</t>
  </si>
  <si>
    <t>15/102024</t>
  </si>
  <si>
    <t>Thanh toán tháng nợ T9/2024</t>
  </si>
  <si>
    <t>Tháng 11 năm 2024</t>
  </si>
  <si>
    <t>00062226</t>
  </si>
  <si>
    <t>00063121</t>
  </si>
  <si>
    <t>00063510</t>
  </si>
  <si>
    <t>00063674</t>
  </si>
  <si>
    <t>00063878</t>
  </si>
  <si>
    <t>00065148</t>
  </si>
  <si>
    <t>00065284</t>
  </si>
  <si>
    <t>00065539</t>
  </si>
  <si>
    <t>00066893</t>
  </si>
  <si>
    <t>00067086</t>
  </si>
  <si>
    <t>00067557</t>
  </si>
  <si>
    <t>00001815</t>
  </si>
  <si>
    <t>00068520</t>
  </si>
  <si>
    <t>tổng bán</t>
  </si>
  <si>
    <t>hàng trả</t>
  </si>
  <si>
    <t>Bảng kê hóa đơn tháng 11</t>
  </si>
  <si>
    <t>Hàng trả T11</t>
  </si>
  <si>
    <t>Thanh toán tháng nợ T10/2024</t>
  </si>
  <si>
    <t>15/112024</t>
  </si>
  <si>
    <t>Tháng 12 năm 2024</t>
  </si>
  <si>
    <t>00068678</t>
  </si>
  <si>
    <t>00070101</t>
  </si>
  <si>
    <t>00070285</t>
  </si>
  <si>
    <t>00070481</t>
  </si>
  <si>
    <t>00071626</t>
  </si>
  <si>
    <t>00071794</t>
  </si>
  <si>
    <t>00071967</t>
  </si>
  <si>
    <t>00073139</t>
  </si>
  <si>
    <t>00073320</t>
  </si>
  <si>
    <t>00073515</t>
  </si>
  <si>
    <t>00074839</t>
  </si>
  <si>
    <t>00074997</t>
  </si>
  <si>
    <t>Bảng kê hóa đơn tháng 12</t>
  </si>
  <si>
    <t>Thanh toán tháng nợ T11/2024</t>
  </si>
  <si>
    <t>16/122024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</si>
</sst>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  <numFmt numFmtId="166" formatCode="_(* #,##0_);_(* \(#,##0\);_(* &quot;-&quot;??_);_(@_)"/>
    <numFmt numFmtId="167" formatCode="dd/mm/yyyy"/>
  </numFmts>
  <fonts count="29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2"/>
      <color theme="1"/>
      <name val="Times New Roman"/>
      <family val="1"/>
    </font>
    <font>
      <b/>
      <sz val="15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name val="Times New Roman"/>
      <family val="1"/>
    </font>
    <font>
      <sz val="8"/>
      <name val="Calibri"/>
      <family val="2"/>
      <charset val="163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sz val="8"/>
      <color rgb="FF000000"/>
      <name val="Microsoft Sans Serif"/>
      <family val="2"/>
    </font>
    <font>
      <b/>
      <sz val="8"/>
      <name val="Microsoft Sans Serif"/>
      <family val="2"/>
    </font>
    <font>
      <sz val="8"/>
      <name val="Microsoft Sans Serif"/>
      <family val="2"/>
    </font>
    <font>
      <b/>
      <sz val="12"/>
      <color theme="1"/>
      <name val="Calibri"/>
      <family val="2"/>
      <scheme val="minor"/>
    </font>
    <font>
      <b/>
      <sz val="10"/>
      <name val="Microsoft Sans Serif"/>
      <family val="2"/>
    </font>
    <font>
      <b/>
      <sz val="16"/>
      <color rgb="FFFF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rgb="FFF0F0F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14">
    <xf numFmtId="0" fontId="0" fillId="0" borderId="0"/>
    <xf numFmtId="164" fontId="13" fillId="0" borderId="0" applyFont="0" applyFill="0" applyBorder="0" applyAlignment="0" applyProtection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77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vertical="center"/>
    </xf>
    <xf numFmtId="14" fontId="16" fillId="2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165" fontId="16" fillId="2" borderId="1" xfId="1" applyNumberFormat="1" applyFont="1" applyFill="1" applyBorder="1" applyAlignment="1">
      <alignment horizontal="center" vertical="center" wrapText="1"/>
    </xf>
    <xf numFmtId="1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165" fontId="16" fillId="0" borderId="1" xfId="1" applyNumberFormat="1" applyFont="1" applyFill="1" applyBorder="1" applyAlignment="1">
      <alignment horizontal="right" vertical="center" wrapText="1"/>
    </xf>
    <xf numFmtId="14" fontId="14" fillId="0" borderId="1" xfId="0" applyNumberFormat="1" applyFont="1" applyBorder="1" applyAlignment="1">
      <alignment horizontal="center"/>
    </xf>
    <xf numFmtId="0" fontId="14" fillId="0" borderId="1" xfId="0" applyFont="1" applyBorder="1" applyAlignment="1">
      <alignment horizontal="left"/>
    </xf>
    <xf numFmtId="165" fontId="14" fillId="0" borderId="1" xfId="1" applyNumberFormat="1" applyFont="1" applyBorder="1" applyAlignment="1">
      <alignment horizontal="right"/>
    </xf>
    <xf numFmtId="166" fontId="14" fillId="0" borderId="1" xfId="1" applyNumberFormat="1" applyFont="1" applyBorder="1" applyAlignment="1">
      <alignment horizontal="center"/>
    </xf>
    <xf numFmtId="166" fontId="14" fillId="0" borderId="1" xfId="1" applyNumberFormat="1" applyFont="1" applyBorder="1"/>
    <xf numFmtId="0" fontId="14" fillId="0" borderId="1" xfId="0" applyFont="1" applyBorder="1"/>
    <xf numFmtId="14" fontId="14" fillId="0" borderId="2" xfId="0" applyNumberFormat="1" applyFont="1" applyBorder="1" applyAlignment="1">
      <alignment horizontal="center"/>
    </xf>
    <xf numFmtId="165" fontId="14" fillId="0" borderId="1" xfId="1" applyNumberFormat="1" applyFont="1" applyBorder="1" applyAlignment="1">
      <alignment horizontal="center"/>
    </xf>
    <xf numFmtId="0" fontId="14" fillId="0" borderId="3" xfId="0" applyFont="1" applyBorder="1" applyAlignment="1">
      <alignment horizontal="left"/>
    </xf>
    <xf numFmtId="165" fontId="16" fillId="2" borderId="1" xfId="1" applyNumberFormat="1" applyFont="1" applyFill="1" applyBorder="1" applyAlignment="1">
      <alignment horizontal="center"/>
    </xf>
    <xf numFmtId="166" fontId="16" fillId="2" borderId="1" xfId="1" applyNumberFormat="1" applyFont="1" applyFill="1" applyBorder="1" applyAlignment="1">
      <alignment horizontal="center"/>
    </xf>
    <xf numFmtId="0" fontId="16" fillId="2" borderId="1" xfId="0" applyFont="1" applyFill="1" applyBorder="1"/>
    <xf numFmtId="165" fontId="17" fillId="3" borderId="4" xfId="1" applyNumberFormat="1" applyFont="1" applyFill="1" applyBorder="1" applyAlignment="1">
      <alignment horizontal="center"/>
    </xf>
    <xf numFmtId="166" fontId="16" fillId="2" borderId="1" xfId="1" applyNumberFormat="1" applyFont="1" applyFill="1" applyBorder="1"/>
    <xf numFmtId="165" fontId="18" fillId="2" borderId="1" xfId="1" applyNumberFormat="1" applyFont="1" applyFill="1" applyBorder="1" applyAlignment="1">
      <alignment horizontal="center" vertical="center"/>
    </xf>
    <xf numFmtId="166" fontId="16" fillId="2" borderId="1" xfId="0" applyNumberFormat="1" applyFont="1" applyFill="1" applyBorder="1"/>
    <xf numFmtId="0" fontId="11" fillId="0" borderId="0" xfId="3"/>
    <xf numFmtId="167" fontId="23" fillId="5" borderId="6" xfId="3" applyNumberFormat="1" applyFont="1" applyFill="1" applyBorder="1" applyAlignment="1">
      <alignment horizontal="center" vertical="center" wrapText="1"/>
    </xf>
    <xf numFmtId="0" fontId="23" fillId="5" borderId="6" xfId="3" applyFont="1" applyFill="1" applyBorder="1" applyAlignment="1">
      <alignment horizontal="center" vertical="center" wrapText="1"/>
    </xf>
    <xf numFmtId="38" fontId="23" fillId="5" borderId="7" xfId="3" applyNumberFormat="1" applyFont="1" applyFill="1" applyBorder="1" applyAlignment="1">
      <alignment horizontal="center" vertical="center" wrapText="1"/>
    </xf>
    <xf numFmtId="167" fontId="11" fillId="0" borderId="0" xfId="3" applyNumberFormat="1"/>
    <xf numFmtId="167" fontId="25" fillId="0" borderId="8" xfId="3" applyNumberFormat="1" applyFont="1" applyBorder="1" applyAlignment="1">
      <alignment horizontal="center" vertical="center"/>
    </xf>
    <xf numFmtId="0" fontId="25" fillId="0" borderId="8" xfId="3" applyFont="1" applyBorder="1" applyAlignment="1">
      <alignment horizontal="left" vertical="center"/>
    </xf>
    <xf numFmtId="38" fontId="25" fillId="0" borderId="8" xfId="3" applyNumberFormat="1" applyFont="1" applyBorder="1" applyAlignment="1">
      <alignment horizontal="right" vertical="center"/>
    </xf>
    <xf numFmtId="167" fontId="25" fillId="6" borderId="8" xfId="3" applyNumberFormat="1" applyFont="1" applyFill="1" applyBorder="1" applyAlignment="1">
      <alignment horizontal="left" vertical="center"/>
    </xf>
    <xf numFmtId="38" fontId="11" fillId="0" borderId="0" xfId="3" applyNumberFormat="1"/>
    <xf numFmtId="38" fontId="24" fillId="6" borderId="8" xfId="3" applyNumberFormat="1" applyFont="1" applyFill="1" applyBorder="1" applyAlignment="1">
      <alignment horizontal="right" vertical="center"/>
    </xf>
    <xf numFmtId="38" fontId="24" fillId="0" borderId="8" xfId="3" applyNumberFormat="1" applyFont="1" applyBorder="1" applyAlignment="1">
      <alignment horizontal="right" vertical="center"/>
    </xf>
    <xf numFmtId="38" fontId="20" fillId="0" borderId="0" xfId="3" applyNumberFormat="1" applyFont="1"/>
    <xf numFmtId="0" fontId="20" fillId="0" borderId="0" xfId="3" applyFont="1"/>
    <xf numFmtId="0" fontId="11" fillId="0" borderId="0" xfId="3" applyAlignment="1">
      <alignment vertical="center"/>
    </xf>
    <xf numFmtId="0" fontId="10" fillId="0" borderId="0" xfId="4"/>
    <xf numFmtId="167" fontId="23" fillId="5" borderId="6" xfId="4" applyNumberFormat="1" applyFont="1" applyFill="1" applyBorder="1" applyAlignment="1">
      <alignment horizontal="center" vertical="center" wrapText="1"/>
    </xf>
    <xf numFmtId="0" fontId="23" fillId="5" borderId="6" xfId="4" applyFont="1" applyFill="1" applyBorder="1" applyAlignment="1">
      <alignment horizontal="center" vertical="center" wrapText="1"/>
    </xf>
    <xf numFmtId="38" fontId="23" fillId="5" borderId="7" xfId="4" applyNumberFormat="1" applyFont="1" applyFill="1" applyBorder="1" applyAlignment="1">
      <alignment horizontal="center" vertical="center" wrapText="1"/>
    </xf>
    <xf numFmtId="167" fontId="10" fillId="0" borderId="0" xfId="4" applyNumberFormat="1"/>
    <xf numFmtId="167" fontId="25" fillId="0" borderId="8" xfId="4" applyNumberFormat="1" applyFont="1" applyBorder="1" applyAlignment="1">
      <alignment horizontal="center" vertical="center"/>
    </xf>
    <xf numFmtId="0" fontId="25" fillId="0" borderId="8" xfId="4" applyFont="1" applyBorder="1" applyAlignment="1">
      <alignment horizontal="left" vertical="center"/>
    </xf>
    <xf numFmtId="38" fontId="25" fillId="0" borderId="8" xfId="4" applyNumberFormat="1" applyFont="1" applyBorder="1" applyAlignment="1">
      <alignment horizontal="right" vertical="center"/>
    </xf>
    <xf numFmtId="167" fontId="25" fillId="6" borderId="8" xfId="4" applyNumberFormat="1" applyFont="1" applyFill="1" applyBorder="1" applyAlignment="1">
      <alignment horizontal="left" vertical="center"/>
    </xf>
    <xf numFmtId="38" fontId="10" fillId="0" borderId="0" xfId="4" applyNumberFormat="1"/>
    <xf numFmtId="38" fontId="24" fillId="6" borderId="8" xfId="4" applyNumberFormat="1" applyFont="1" applyFill="1" applyBorder="1" applyAlignment="1">
      <alignment horizontal="right" vertical="center"/>
    </xf>
    <xf numFmtId="0" fontId="9" fillId="0" borderId="0" xfId="5"/>
    <xf numFmtId="167" fontId="23" fillId="5" borderId="6" xfId="5" applyNumberFormat="1" applyFont="1" applyFill="1" applyBorder="1" applyAlignment="1">
      <alignment horizontal="center" vertical="center" wrapText="1"/>
    </xf>
    <xf numFmtId="0" fontId="23" fillId="5" borderId="6" xfId="5" applyFont="1" applyFill="1" applyBorder="1" applyAlignment="1">
      <alignment horizontal="center" vertical="center" wrapText="1"/>
    </xf>
    <xf numFmtId="38" fontId="23" fillId="5" borderId="7" xfId="5" applyNumberFormat="1" applyFont="1" applyFill="1" applyBorder="1" applyAlignment="1">
      <alignment horizontal="center" vertical="center" wrapText="1"/>
    </xf>
    <xf numFmtId="167" fontId="9" fillId="0" borderId="0" xfId="5" applyNumberFormat="1"/>
    <xf numFmtId="167" fontId="25" fillId="0" borderId="8" xfId="5" applyNumberFormat="1" applyFont="1" applyBorder="1" applyAlignment="1">
      <alignment horizontal="center" vertical="center"/>
    </xf>
    <xf numFmtId="0" fontId="25" fillId="0" borderId="8" xfId="5" applyFont="1" applyBorder="1" applyAlignment="1">
      <alignment horizontal="left" vertical="center"/>
    </xf>
    <xf numFmtId="38" fontId="25" fillId="0" borderId="8" xfId="5" applyNumberFormat="1" applyFont="1" applyBorder="1" applyAlignment="1">
      <alignment horizontal="right" vertical="center"/>
    </xf>
    <xf numFmtId="167" fontId="25" fillId="6" borderId="8" xfId="5" applyNumberFormat="1" applyFont="1" applyFill="1" applyBorder="1" applyAlignment="1">
      <alignment horizontal="left" vertical="center"/>
    </xf>
    <xf numFmtId="38" fontId="9" fillId="0" borderId="0" xfId="5" applyNumberFormat="1"/>
    <xf numFmtId="38" fontId="24" fillId="6" borderId="8" xfId="5" applyNumberFormat="1" applyFont="1" applyFill="1" applyBorder="1" applyAlignment="1">
      <alignment horizontal="right" vertical="center"/>
    </xf>
    <xf numFmtId="0" fontId="8" fillId="0" borderId="0" xfId="6"/>
    <xf numFmtId="167" fontId="23" fillId="5" borderId="6" xfId="6" applyNumberFormat="1" applyFont="1" applyFill="1" applyBorder="1" applyAlignment="1">
      <alignment horizontal="center" vertical="center" wrapText="1"/>
    </xf>
    <xf numFmtId="0" fontId="23" fillId="5" borderId="6" xfId="6" applyFont="1" applyFill="1" applyBorder="1" applyAlignment="1">
      <alignment horizontal="center" vertical="center" wrapText="1"/>
    </xf>
    <xf numFmtId="38" fontId="23" fillId="5" borderId="7" xfId="6" applyNumberFormat="1" applyFont="1" applyFill="1" applyBorder="1" applyAlignment="1">
      <alignment horizontal="center" vertical="center" wrapText="1"/>
    </xf>
    <xf numFmtId="167" fontId="25" fillId="0" borderId="8" xfId="6" applyNumberFormat="1" applyFont="1" applyBorder="1" applyAlignment="1">
      <alignment horizontal="center" vertical="center"/>
    </xf>
    <xf numFmtId="0" fontId="25" fillId="0" borderId="8" xfId="6" applyFont="1" applyBorder="1" applyAlignment="1">
      <alignment horizontal="left" vertical="center"/>
    </xf>
    <xf numFmtId="38" fontId="25" fillId="0" borderId="8" xfId="6" applyNumberFormat="1" applyFont="1" applyBorder="1" applyAlignment="1">
      <alignment horizontal="right" vertical="center"/>
    </xf>
    <xf numFmtId="167" fontId="25" fillId="6" borderId="8" xfId="6" applyNumberFormat="1" applyFont="1" applyFill="1" applyBorder="1" applyAlignment="1">
      <alignment horizontal="left" vertical="center"/>
    </xf>
    <xf numFmtId="167" fontId="8" fillId="0" borderId="0" xfId="6" applyNumberFormat="1"/>
    <xf numFmtId="38" fontId="8" fillId="0" borderId="0" xfId="6" applyNumberFormat="1"/>
    <xf numFmtId="38" fontId="24" fillId="6" borderId="8" xfId="6" applyNumberFormat="1" applyFont="1" applyFill="1" applyBorder="1" applyAlignment="1">
      <alignment horizontal="right" vertical="center"/>
    </xf>
    <xf numFmtId="0" fontId="7" fillId="0" borderId="0" xfId="7"/>
    <xf numFmtId="167" fontId="23" fillId="5" borderId="6" xfId="7" applyNumberFormat="1" applyFont="1" applyFill="1" applyBorder="1" applyAlignment="1">
      <alignment horizontal="center" vertical="center" wrapText="1"/>
    </xf>
    <xf numFmtId="0" fontId="23" fillId="5" borderId="6" xfId="7" applyFont="1" applyFill="1" applyBorder="1" applyAlignment="1">
      <alignment horizontal="center" vertical="center" wrapText="1"/>
    </xf>
    <xf numFmtId="38" fontId="23" fillId="5" borderId="7" xfId="7" applyNumberFormat="1" applyFont="1" applyFill="1" applyBorder="1" applyAlignment="1">
      <alignment horizontal="center" vertical="center" wrapText="1"/>
    </xf>
    <xf numFmtId="167" fontId="7" fillId="0" borderId="0" xfId="7" applyNumberFormat="1"/>
    <xf numFmtId="167" fontId="25" fillId="0" borderId="8" xfId="7" applyNumberFormat="1" applyFont="1" applyBorder="1" applyAlignment="1">
      <alignment horizontal="center" vertical="center"/>
    </xf>
    <xf numFmtId="0" fontId="25" fillId="0" borderId="8" xfId="7" applyFont="1" applyBorder="1" applyAlignment="1">
      <alignment horizontal="left" vertical="center"/>
    </xf>
    <xf numFmtId="38" fontId="25" fillId="0" borderId="8" xfId="7" applyNumberFormat="1" applyFont="1" applyBorder="1" applyAlignment="1">
      <alignment horizontal="right" vertical="center"/>
    </xf>
    <xf numFmtId="38" fontId="7" fillId="0" borderId="0" xfId="7" applyNumberFormat="1"/>
    <xf numFmtId="38" fontId="26" fillId="0" borderId="0" xfId="7" applyNumberFormat="1" applyFont="1"/>
    <xf numFmtId="0" fontId="6" fillId="0" borderId="0" xfId="8"/>
    <xf numFmtId="167" fontId="23" fillId="5" borderId="6" xfId="8" applyNumberFormat="1" applyFont="1" applyFill="1" applyBorder="1" applyAlignment="1">
      <alignment horizontal="center" vertical="center" wrapText="1"/>
    </xf>
    <xf numFmtId="0" fontId="23" fillId="5" borderId="6" xfId="8" applyFont="1" applyFill="1" applyBorder="1" applyAlignment="1">
      <alignment horizontal="center" vertical="center" wrapText="1"/>
    </xf>
    <xf numFmtId="38" fontId="23" fillId="5" borderId="7" xfId="8" applyNumberFormat="1" applyFont="1" applyFill="1" applyBorder="1" applyAlignment="1">
      <alignment horizontal="center" vertical="center" wrapText="1"/>
    </xf>
    <xf numFmtId="167" fontId="6" fillId="0" borderId="0" xfId="8" applyNumberFormat="1"/>
    <xf numFmtId="167" fontId="25" fillId="0" borderId="8" xfId="8" applyNumberFormat="1" applyFont="1" applyBorder="1" applyAlignment="1">
      <alignment horizontal="center" vertical="center"/>
    </xf>
    <xf numFmtId="0" fontId="25" fillId="0" borderId="8" xfId="8" applyFont="1" applyBorder="1" applyAlignment="1">
      <alignment horizontal="left" vertical="center"/>
    </xf>
    <xf numFmtId="38" fontId="25" fillId="0" borderId="8" xfId="8" applyNumberFormat="1" applyFont="1" applyBorder="1" applyAlignment="1">
      <alignment horizontal="right" vertical="center"/>
    </xf>
    <xf numFmtId="167" fontId="25" fillId="6" borderId="8" xfId="8" applyNumberFormat="1" applyFont="1" applyFill="1" applyBorder="1" applyAlignment="1">
      <alignment horizontal="left" vertical="center"/>
    </xf>
    <xf numFmtId="38" fontId="6" fillId="0" borderId="0" xfId="8" applyNumberFormat="1"/>
    <xf numFmtId="38" fontId="27" fillId="6" borderId="8" xfId="8" applyNumberFormat="1" applyFont="1" applyFill="1" applyBorder="1" applyAlignment="1">
      <alignment horizontal="right" vertical="center"/>
    </xf>
    <xf numFmtId="0" fontId="5" fillId="0" borderId="0" xfId="9"/>
    <xf numFmtId="167" fontId="23" fillId="5" borderId="6" xfId="9" applyNumberFormat="1" applyFont="1" applyFill="1" applyBorder="1" applyAlignment="1">
      <alignment horizontal="center" vertical="center" wrapText="1"/>
    </xf>
    <xf numFmtId="0" fontId="23" fillId="5" borderId="6" xfId="9" applyFont="1" applyFill="1" applyBorder="1" applyAlignment="1">
      <alignment horizontal="center" vertical="center" wrapText="1"/>
    </xf>
    <xf numFmtId="38" fontId="23" fillId="5" borderId="7" xfId="9" applyNumberFormat="1" applyFont="1" applyFill="1" applyBorder="1" applyAlignment="1">
      <alignment horizontal="center" vertical="center" wrapText="1"/>
    </xf>
    <xf numFmtId="167" fontId="5" fillId="0" borderId="0" xfId="9" applyNumberFormat="1"/>
    <xf numFmtId="167" fontId="25" fillId="0" borderId="8" xfId="9" applyNumberFormat="1" applyFont="1" applyBorder="1" applyAlignment="1">
      <alignment horizontal="center" vertical="center"/>
    </xf>
    <xf numFmtId="0" fontId="25" fillId="0" borderId="8" xfId="9" applyFont="1" applyBorder="1" applyAlignment="1">
      <alignment horizontal="left" vertical="center"/>
    </xf>
    <xf numFmtId="38" fontId="25" fillId="0" borderId="8" xfId="9" applyNumberFormat="1" applyFont="1" applyBorder="1" applyAlignment="1">
      <alignment horizontal="right" vertical="center"/>
    </xf>
    <xf numFmtId="38" fontId="5" fillId="0" borderId="0" xfId="9" applyNumberFormat="1"/>
    <xf numFmtId="38" fontId="26" fillId="0" borderId="0" xfId="9" applyNumberFormat="1" applyFont="1"/>
    <xf numFmtId="0" fontId="4" fillId="0" borderId="0" xfId="10"/>
    <xf numFmtId="167" fontId="23" fillId="5" borderId="6" xfId="10" applyNumberFormat="1" applyFont="1" applyFill="1" applyBorder="1" applyAlignment="1">
      <alignment horizontal="center" vertical="center" wrapText="1"/>
    </xf>
    <xf numFmtId="0" fontId="23" fillId="5" borderId="6" xfId="10" applyFont="1" applyFill="1" applyBorder="1" applyAlignment="1">
      <alignment horizontal="center" vertical="center" wrapText="1"/>
    </xf>
    <xf numFmtId="38" fontId="23" fillId="5" borderId="7" xfId="10" applyNumberFormat="1" applyFont="1" applyFill="1" applyBorder="1" applyAlignment="1">
      <alignment horizontal="center" vertical="center" wrapText="1"/>
    </xf>
    <xf numFmtId="167" fontId="4" fillId="0" borderId="0" xfId="10" applyNumberFormat="1"/>
    <xf numFmtId="38" fontId="25" fillId="6" borderId="8" xfId="10" applyNumberFormat="1" applyFont="1" applyFill="1" applyBorder="1" applyAlignment="1">
      <alignment horizontal="right" vertical="center"/>
    </xf>
    <xf numFmtId="167" fontId="25" fillId="0" borderId="8" xfId="10" applyNumberFormat="1" applyFont="1" applyBorder="1" applyAlignment="1">
      <alignment horizontal="center" vertical="center"/>
    </xf>
    <xf numFmtId="0" fontId="25" fillId="0" borderId="8" xfId="10" applyFont="1" applyBorder="1" applyAlignment="1">
      <alignment horizontal="left" vertical="center"/>
    </xf>
    <xf numFmtId="38" fontId="25" fillId="0" borderId="8" xfId="10" applyNumberFormat="1" applyFont="1" applyBorder="1" applyAlignment="1">
      <alignment horizontal="right" vertical="center"/>
    </xf>
    <xf numFmtId="167" fontId="25" fillId="6" borderId="8" xfId="10" applyNumberFormat="1" applyFont="1" applyFill="1" applyBorder="1" applyAlignment="1">
      <alignment horizontal="left" vertical="center"/>
    </xf>
    <xf numFmtId="38" fontId="4" fillId="0" borderId="0" xfId="10" applyNumberFormat="1"/>
    <xf numFmtId="38" fontId="26" fillId="0" borderId="0" xfId="10" applyNumberFormat="1" applyFont="1"/>
    <xf numFmtId="0" fontId="26" fillId="0" borderId="0" xfId="10" applyFont="1"/>
    <xf numFmtId="0" fontId="3" fillId="0" borderId="0" xfId="11"/>
    <xf numFmtId="167" fontId="23" fillId="5" borderId="6" xfId="11" applyNumberFormat="1" applyFont="1" applyFill="1" applyBorder="1" applyAlignment="1">
      <alignment horizontal="center" vertical="center" wrapText="1"/>
    </xf>
    <xf numFmtId="0" fontId="23" fillId="5" borderId="6" xfId="11" applyFont="1" applyFill="1" applyBorder="1" applyAlignment="1">
      <alignment horizontal="center" vertical="center" wrapText="1"/>
    </xf>
    <xf numFmtId="38" fontId="23" fillId="5" borderId="7" xfId="11" applyNumberFormat="1" applyFont="1" applyFill="1" applyBorder="1" applyAlignment="1">
      <alignment horizontal="center" vertical="center" wrapText="1"/>
    </xf>
    <xf numFmtId="167" fontId="3" fillId="0" borderId="0" xfId="11" applyNumberFormat="1"/>
    <xf numFmtId="167" fontId="25" fillId="0" borderId="8" xfId="11" applyNumberFormat="1" applyFont="1" applyBorder="1" applyAlignment="1">
      <alignment horizontal="center" vertical="center"/>
    </xf>
    <xf numFmtId="0" fontId="25" fillId="0" borderId="8" xfId="11" applyFont="1" applyBorder="1" applyAlignment="1">
      <alignment horizontal="left" vertical="center"/>
    </xf>
    <xf numFmtId="38" fontId="25" fillId="0" borderId="8" xfId="11" applyNumberFormat="1" applyFont="1" applyBorder="1" applyAlignment="1">
      <alignment horizontal="right" vertical="center"/>
    </xf>
    <xf numFmtId="38" fontId="3" fillId="0" borderId="0" xfId="11" applyNumberFormat="1"/>
    <xf numFmtId="38" fontId="26" fillId="0" borderId="0" xfId="11" applyNumberFormat="1" applyFont="1"/>
    <xf numFmtId="0" fontId="2" fillId="0" borderId="0" xfId="12"/>
    <xf numFmtId="167" fontId="23" fillId="5" borderId="6" xfId="12" applyNumberFormat="1" applyFont="1" applyFill="1" applyBorder="1" applyAlignment="1">
      <alignment horizontal="center" vertical="center" wrapText="1"/>
    </xf>
    <xf numFmtId="0" fontId="23" fillId="5" borderId="6" xfId="12" applyFont="1" applyFill="1" applyBorder="1" applyAlignment="1">
      <alignment horizontal="center" vertical="center" wrapText="1"/>
    </xf>
    <xf numFmtId="38" fontId="23" fillId="5" borderId="7" xfId="12" applyNumberFormat="1" applyFont="1" applyFill="1" applyBorder="1" applyAlignment="1">
      <alignment horizontal="center" vertical="center" wrapText="1"/>
    </xf>
    <xf numFmtId="167" fontId="2" fillId="0" borderId="0" xfId="12" applyNumberFormat="1"/>
    <xf numFmtId="167" fontId="25" fillId="0" borderId="8" xfId="12" applyNumberFormat="1" applyFont="1" applyBorder="1" applyAlignment="1">
      <alignment horizontal="center" vertical="center"/>
    </xf>
    <xf numFmtId="0" fontId="25" fillId="0" borderId="8" xfId="12" applyFont="1" applyBorder="1" applyAlignment="1">
      <alignment horizontal="left" vertical="center"/>
    </xf>
    <xf numFmtId="38" fontId="25" fillId="0" borderId="8" xfId="12" applyNumberFormat="1" applyFont="1" applyBorder="1" applyAlignment="1">
      <alignment horizontal="right" vertical="center"/>
    </xf>
    <xf numFmtId="38" fontId="2" fillId="0" borderId="0" xfId="12" applyNumberFormat="1"/>
    <xf numFmtId="0" fontId="1" fillId="0" borderId="0" xfId="13"/>
    <xf numFmtId="167" fontId="23" fillId="5" borderId="6" xfId="13" applyNumberFormat="1" applyFont="1" applyFill="1" applyBorder="1" applyAlignment="1">
      <alignment horizontal="center" vertical="center" wrapText="1"/>
    </xf>
    <xf numFmtId="0" fontId="23" fillId="5" borderId="6" xfId="13" applyFont="1" applyFill="1" applyBorder="1" applyAlignment="1">
      <alignment horizontal="center" vertical="center" wrapText="1"/>
    </xf>
    <xf numFmtId="38" fontId="23" fillId="5" borderId="7" xfId="13" applyNumberFormat="1" applyFont="1" applyFill="1" applyBorder="1" applyAlignment="1">
      <alignment horizontal="center" vertical="center" wrapText="1"/>
    </xf>
    <xf numFmtId="167" fontId="1" fillId="0" borderId="0" xfId="13" applyNumberFormat="1"/>
    <xf numFmtId="167" fontId="25" fillId="0" borderId="8" xfId="13" applyNumberFormat="1" applyFont="1" applyBorder="1" applyAlignment="1">
      <alignment horizontal="center" vertical="center"/>
    </xf>
    <xf numFmtId="0" fontId="25" fillId="0" borderId="8" xfId="13" applyFont="1" applyBorder="1" applyAlignment="1">
      <alignment horizontal="left" vertical="center"/>
    </xf>
    <xf numFmtId="38" fontId="25" fillId="0" borderId="8" xfId="13" applyNumberFormat="1" applyFont="1" applyBorder="1" applyAlignment="1">
      <alignment horizontal="right" vertical="center"/>
    </xf>
    <xf numFmtId="38" fontId="1" fillId="0" borderId="0" xfId="13" applyNumberFormat="1"/>
    <xf numFmtId="38" fontId="26" fillId="4" borderId="0" xfId="13" applyNumberFormat="1" applyFont="1" applyFill="1"/>
    <xf numFmtId="166" fontId="28" fillId="4" borderId="1" xfId="0" applyNumberFormat="1" applyFont="1" applyFill="1" applyBorder="1"/>
    <xf numFmtId="166" fontId="0" fillId="0" borderId="0" xfId="0" applyNumberFormat="1"/>
    <xf numFmtId="43" fontId="0" fillId="0" borderId="0" xfId="0" applyNumberFormat="1"/>
    <xf numFmtId="14" fontId="15" fillId="0" borderId="0" xfId="0" applyNumberFormat="1" applyFont="1" applyAlignment="1">
      <alignment horizontal="center"/>
    </xf>
    <xf numFmtId="14" fontId="16" fillId="2" borderId="2" xfId="0" applyNumberFormat="1" applyFont="1" applyFill="1" applyBorder="1" applyAlignment="1">
      <alignment horizontal="center"/>
    </xf>
    <xf numFmtId="14" fontId="16" fillId="2" borderId="3" xfId="0" applyNumberFormat="1" applyFont="1" applyFill="1" applyBorder="1" applyAlignment="1">
      <alignment horizontal="center"/>
    </xf>
    <xf numFmtId="14" fontId="28" fillId="4" borderId="2" xfId="0" quotePrefix="1" applyNumberFormat="1" applyFont="1" applyFill="1" applyBorder="1" applyAlignment="1">
      <alignment horizontal="center" vertical="center"/>
    </xf>
    <xf numFmtId="14" fontId="28" fillId="4" borderId="5" xfId="0" quotePrefix="1" applyNumberFormat="1" applyFont="1" applyFill="1" applyBorder="1" applyAlignment="1">
      <alignment horizontal="center" vertical="center"/>
    </xf>
    <xf numFmtId="14" fontId="28" fillId="4" borderId="3" xfId="0" quotePrefix="1" applyNumberFormat="1" applyFont="1" applyFill="1" applyBorder="1" applyAlignment="1">
      <alignment horizontal="center" vertical="center"/>
    </xf>
    <xf numFmtId="0" fontId="21" fillId="0" borderId="0" xfId="13" applyFont="1" applyBorder="1" applyAlignment="1">
      <alignment horizontal="center"/>
    </xf>
    <xf numFmtId="0" fontId="22" fillId="0" borderId="0" xfId="13" applyFont="1" applyBorder="1" applyAlignment="1">
      <alignment horizontal="center"/>
    </xf>
    <xf numFmtId="0" fontId="21" fillId="0" borderId="0" xfId="12" applyFont="1" applyBorder="1" applyAlignment="1">
      <alignment horizontal="center"/>
    </xf>
    <xf numFmtId="0" fontId="22" fillId="0" borderId="0" xfId="12" applyFont="1" applyBorder="1" applyAlignment="1">
      <alignment horizontal="center"/>
    </xf>
    <xf numFmtId="0" fontId="21" fillId="0" borderId="0" xfId="11" applyFont="1" applyBorder="1" applyAlignment="1">
      <alignment horizontal="center"/>
    </xf>
    <xf numFmtId="0" fontId="22" fillId="0" borderId="0" xfId="11" applyFont="1" applyBorder="1" applyAlignment="1">
      <alignment horizontal="center"/>
    </xf>
    <xf numFmtId="0" fontId="21" fillId="0" borderId="0" xfId="10" applyFont="1" applyBorder="1" applyAlignment="1">
      <alignment horizontal="center"/>
    </xf>
    <xf numFmtId="0" fontId="22" fillId="0" borderId="0" xfId="10" applyFont="1" applyBorder="1" applyAlignment="1">
      <alignment horizontal="center"/>
    </xf>
    <xf numFmtId="0" fontId="21" fillId="0" borderId="0" xfId="9" applyFont="1" applyBorder="1" applyAlignment="1">
      <alignment horizontal="center"/>
    </xf>
    <xf numFmtId="0" fontId="22" fillId="0" borderId="0" xfId="9" applyFont="1" applyBorder="1" applyAlignment="1">
      <alignment horizontal="center"/>
    </xf>
    <xf numFmtId="0" fontId="21" fillId="0" borderId="0" xfId="8" applyFont="1" applyBorder="1" applyAlignment="1">
      <alignment horizontal="center"/>
    </xf>
    <xf numFmtId="0" fontId="22" fillId="0" borderId="0" xfId="8" applyFont="1" applyBorder="1" applyAlignment="1">
      <alignment horizontal="center"/>
    </xf>
    <xf numFmtId="0" fontId="21" fillId="0" borderId="0" xfId="7" applyFont="1" applyBorder="1" applyAlignment="1">
      <alignment horizontal="center"/>
    </xf>
    <xf numFmtId="0" fontId="22" fillId="0" borderId="0" xfId="7" applyFont="1" applyBorder="1" applyAlignment="1">
      <alignment horizontal="center"/>
    </xf>
    <xf numFmtId="0" fontId="21" fillId="0" borderId="0" xfId="6" applyFont="1" applyBorder="1" applyAlignment="1">
      <alignment horizontal="center"/>
    </xf>
    <xf numFmtId="0" fontId="22" fillId="0" borderId="0" xfId="6" applyFont="1" applyBorder="1" applyAlignment="1">
      <alignment horizontal="center"/>
    </xf>
    <xf numFmtId="0" fontId="21" fillId="0" borderId="0" xfId="5" applyFont="1" applyBorder="1" applyAlignment="1">
      <alignment horizontal="center"/>
    </xf>
    <xf numFmtId="0" fontId="22" fillId="0" borderId="0" xfId="5" applyFont="1" applyBorder="1" applyAlignment="1">
      <alignment horizontal="center"/>
    </xf>
    <xf numFmtId="0" fontId="21" fillId="0" borderId="0" xfId="4" applyFont="1" applyBorder="1" applyAlignment="1">
      <alignment horizontal="center"/>
    </xf>
    <xf numFmtId="0" fontId="22" fillId="0" borderId="0" xfId="4" applyFont="1" applyBorder="1" applyAlignment="1">
      <alignment horizontal="center"/>
    </xf>
    <xf numFmtId="0" fontId="21" fillId="0" borderId="0" xfId="3" applyFont="1" applyBorder="1" applyAlignment="1">
      <alignment horizontal="center" vertical="center"/>
    </xf>
    <xf numFmtId="0" fontId="22" fillId="0" borderId="0" xfId="3" applyFont="1" applyBorder="1" applyAlignment="1">
      <alignment horizontal="center" vertical="center"/>
    </xf>
  </cellXfs>
  <cellStyles count="14">
    <cellStyle name="Comma" xfId="1" builtinId="3"/>
    <cellStyle name="Normal" xfId="0" builtinId="0"/>
    <cellStyle name="Normal 10" xfId="10"/>
    <cellStyle name="Normal 11" xfId="11"/>
    <cellStyle name="Normal 12" xfId="12"/>
    <cellStyle name="Normal 13" xfId="13"/>
    <cellStyle name="Normal 2" xfId="2"/>
    <cellStyle name="Normal 3" xfId="3"/>
    <cellStyle name="Normal 4" xfId="4"/>
    <cellStyle name="Normal 5" xfId="5"/>
    <cellStyle name="Normal 6" xfId="6"/>
    <cellStyle name="Normal 7" xfId="7"/>
    <cellStyle name="Normal 8" xfId="8"/>
    <cellStyle name="Normal 9" xfId="9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34"/>
  <sheetViews>
    <sheetView tabSelected="1" topLeftCell="B10" workbookViewId="0">
      <selection activeCell="G12" sqref="G12:H18"/>
    </sheetView>
  </sheetViews>
  <sheetFormatPr defaultRowHeight="15" x14ac:dyDescent="0.25"/>
  <cols>
    <col min="2" max="2" width="14.85546875" customWidth="1"/>
    <col min="3" max="3" width="29" customWidth="1"/>
    <col min="4" max="6" width="19.28515625" customWidth="1"/>
    <col min="7" max="7" width="11.5703125" bestFit="1" customWidth="1"/>
    <col min="8" max="8" width="14.28515625" bestFit="1" customWidth="1"/>
  </cols>
  <sheetData>
    <row r="1" spans="1:8" ht="30" customHeight="1" x14ac:dyDescent="0.3">
      <c r="A1" s="1"/>
      <c r="B1" s="149" t="s">
        <v>11</v>
      </c>
      <c r="C1" s="149"/>
      <c r="D1" s="149"/>
      <c r="E1" s="149"/>
      <c r="F1" s="149"/>
    </row>
    <row r="2" spans="1:8" ht="31.5" x14ac:dyDescent="0.25">
      <c r="A2" s="2"/>
      <c r="B2" s="3" t="s">
        <v>0</v>
      </c>
      <c r="C2" s="4" t="s">
        <v>1</v>
      </c>
      <c r="D2" s="5" t="s">
        <v>2</v>
      </c>
      <c r="E2" s="4" t="s">
        <v>3</v>
      </c>
      <c r="F2" s="4" t="s">
        <v>4</v>
      </c>
    </row>
    <row r="3" spans="1:8" ht="24" customHeight="1" x14ac:dyDescent="0.25">
      <c r="A3" s="2"/>
      <c r="B3" s="6"/>
      <c r="C3" s="7" t="s">
        <v>5</v>
      </c>
      <c r="D3" s="8">
        <v>32924745</v>
      </c>
      <c r="E3" s="7"/>
      <c r="F3" s="7"/>
    </row>
    <row r="4" spans="1:8" ht="24" customHeight="1" x14ac:dyDescent="0.25">
      <c r="A4" s="1"/>
      <c r="B4" s="9"/>
      <c r="C4" s="10" t="s">
        <v>14</v>
      </c>
      <c r="D4" s="11">
        <v>21432851</v>
      </c>
      <c r="E4" s="12"/>
      <c r="F4" s="13"/>
    </row>
    <row r="5" spans="1:8" ht="24" customHeight="1" x14ac:dyDescent="0.25">
      <c r="A5" s="1"/>
      <c r="B5" s="15"/>
      <c r="C5" s="10" t="s">
        <v>15</v>
      </c>
      <c r="D5" s="16">
        <v>0</v>
      </c>
      <c r="E5" s="13"/>
      <c r="F5" s="14"/>
    </row>
    <row r="6" spans="1:8" ht="24" customHeight="1" x14ac:dyDescent="0.25">
      <c r="A6" s="1"/>
      <c r="B6" s="15"/>
      <c r="C6" s="10" t="s">
        <v>16</v>
      </c>
      <c r="D6" s="13">
        <v>3163860</v>
      </c>
      <c r="E6" s="13"/>
      <c r="F6" s="14"/>
    </row>
    <row r="7" spans="1:8" ht="24" customHeight="1" x14ac:dyDescent="0.25">
      <c r="A7" s="1"/>
      <c r="B7" s="15"/>
      <c r="C7" s="10" t="s">
        <v>17</v>
      </c>
      <c r="D7" s="13">
        <v>35799729</v>
      </c>
      <c r="E7" s="13"/>
      <c r="F7" s="14"/>
    </row>
    <row r="8" spans="1:8" ht="24" customHeight="1" x14ac:dyDescent="0.25">
      <c r="A8" s="1"/>
      <c r="B8" s="15"/>
      <c r="C8" s="10" t="s">
        <v>10</v>
      </c>
      <c r="D8" s="13">
        <v>29199770</v>
      </c>
      <c r="E8" s="13"/>
      <c r="F8" s="14"/>
    </row>
    <row r="9" spans="1:8" ht="24" customHeight="1" x14ac:dyDescent="0.25">
      <c r="A9" s="1"/>
      <c r="B9" s="15"/>
      <c r="C9" s="10" t="s">
        <v>12</v>
      </c>
      <c r="D9" s="13">
        <v>20214164</v>
      </c>
      <c r="E9" s="13"/>
      <c r="F9" s="14"/>
      <c r="H9" s="147"/>
    </row>
    <row r="10" spans="1:8" ht="24" customHeight="1" x14ac:dyDescent="0.25">
      <c r="A10" s="1"/>
      <c r="B10" s="15"/>
      <c r="C10" s="10" t="s">
        <v>13</v>
      </c>
      <c r="D10" s="13">
        <v>20775244</v>
      </c>
      <c r="E10" s="13"/>
      <c r="F10" s="14"/>
      <c r="H10" s="148"/>
    </row>
    <row r="11" spans="1:8" ht="24" customHeight="1" x14ac:dyDescent="0.25">
      <c r="A11" s="1"/>
      <c r="B11" s="15"/>
      <c r="C11" s="10" t="s">
        <v>18</v>
      </c>
      <c r="D11" s="13">
        <v>26829972</v>
      </c>
      <c r="E11" s="13"/>
      <c r="F11" s="14"/>
      <c r="H11" s="148"/>
    </row>
    <row r="12" spans="1:8" ht="24" customHeight="1" x14ac:dyDescent="0.25">
      <c r="A12" s="1"/>
      <c r="B12" s="10"/>
      <c r="C12" s="10" t="s">
        <v>139</v>
      </c>
      <c r="D12" s="13">
        <v>18955515</v>
      </c>
      <c r="E12" s="13"/>
      <c r="F12" s="14"/>
      <c r="H12" s="147"/>
    </row>
    <row r="13" spans="1:8" ht="24" customHeight="1" x14ac:dyDescent="0.25">
      <c r="A13" s="1"/>
      <c r="B13" s="10"/>
      <c r="C13" s="10" t="s">
        <v>155</v>
      </c>
      <c r="D13" s="13">
        <v>21502447</v>
      </c>
      <c r="E13" s="13"/>
      <c r="F13" s="14"/>
      <c r="H13" s="148"/>
    </row>
    <row r="14" spans="1:8" ht="24" customHeight="1" x14ac:dyDescent="0.25">
      <c r="A14" s="1"/>
      <c r="B14" s="10"/>
      <c r="C14" s="10" t="s">
        <v>174</v>
      </c>
      <c r="D14" s="13">
        <v>14794268</v>
      </c>
      <c r="E14" s="13"/>
      <c r="F14" s="14"/>
      <c r="H14" s="148"/>
    </row>
    <row r="15" spans="1:8" ht="24" customHeight="1" x14ac:dyDescent="0.25">
      <c r="A15" s="1"/>
      <c r="B15" s="10"/>
      <c r="C15" s="10" t="s">
        <v>191</v>
      </c>
      <c r="D15" s="13">
        <v>20094225</v>
      </c>
      <c r="E15" s="13"/>
      <c r="F15" s="14"/>
    </row>
    <row r="16" spans="1:8" ht="24" customHeight="1" x14ac:dyDescent="0.25">
      <c r="A16" s="1"/>
      <c r="B16" s="150" t="s">
        <v>6</v>
      </c>
      <c r="C16" s="151"/>
      <c r="D16" s="18">
        <f>SUM(D4:D15)</f>
        <v>232762045</v>
      </c>
      <c r="E16" s="19">
        <f>+SUM(E4:E5)</f>
        <v>0</v>
      </c>
      <c r="F16" s="20"/>
    </row>
    <row r="17" spans="1:7" ht="24" customHeight="1" x14ac:dyDescent="0.25">
      <c r="A17" s="1"/>
      <c r="B17" s="9"/>
      <c r="C17" s="17" t="s">
        <v>136</v>
      </c>
      <c r="D17" s="21"/>
      <c r="E17" s="12">
        <v>439078</v>
      </c>
      <c r="F17" s="14"/>
      <c r="G17" s="148"/>
    </row>
    <row r="18" spans="1:7" ht="24" customHeight="1" x14ac:dyDescent="0.25">
      <c r="A18" s="1"/>
      <c r="B18" s="9"/>
      <c r="C18" s="17" t="s">
        <v>175</v>
      </c>
      <c r="D18" s="16"/>
      <c r="E18" s="13">
        <v>288125</v>
      </c>
      <c r="F18" s="14"/>
      <c r="G18" s="148"/>
    </row>
    <row r="19" spans="1:7" ht="24" customHeight="1" x14ac:dyDescent="0.25">
      <c r="A19" s="1"/>
      <c r="B19" s="9"/>
      <c r="C19" s="17"/>
      <c r="D19" s="16"/>
      <c r="E19" s="13"/>
      <c r="F19" s="14"/>
    </row>
    <row r="20" spans="1:7" ht="24" customHeight="1" x14ac:dyDescent="0.25">
      <c r="A20" s="1"/>
      <c r="B20" s="9"/>
      <c r="C20" s="17"/>
      <c r="D20" s="16"/>
      <c r="E20" s="13"/>
      <c r="F20" s="14"/>
    </row>
    <row r="21" spans="1:7" ht="24" customHeight="1" x14ac:dyDescent="0.25">
      <c r="A21" s="1"/>
      <c r="B21" s="150" t="s">
        <v>7</v>
      </c>
      <c r="C21" s="151"/>
      <c r="D21" s="18"/>
      <c r="E21" s="22">
        <f>SUM(E17:E20)</f>
        <v>727203</v>
      </c>
      <c r="F21" s="20"/>
    </row>
    <row r="22" spans="1:7" ht="24" customHeight="1" x14ac:dyDescent="0.25">
      <c r="A22" s="1"/>
      <c r="B22" s="9" t="s">
        <v>40</v>
      </c>
      <c r="C22" s="10" t="s">
        <v>41</v>
      </c>
      <c r="D22" s="16"/>
      <c r="E22" s="12"/>
      <c r="F22" s="13">
        <v>32924745</v>
      </c>
    </row>
    <row r="23" spans="1:7" ht="24" customHeight="1" x14ac:dyDescent="0.25">
      <c r="A23" s="1"/>
      <c r="B23" s="9" t="s">
        <v>43</v>
      </c>
      <c r="C23" s="10" t="s">
        <v>42</v>
      </c>
      <c r="D23" s="16"/>
      <c r="E23" s="12"/>
      <c r="F23" s="13">
        <v>21432851</v>
      </c>
    </row>
    <row r="24" spans="1:7" ht="24" customHeight="1" x14ac:dyDescent="0.25">
      <c r="A24" s="1"/>
      <c r="B24" s="15" t="s">
        <v>61</v>
      </c>
      <c r="C24" s="10" t="s">
        <v>62</v>
      </c>
      <c r="D24" s="16"/>
      <c r="E24" s="12"/>
      <c r="F24" s="13">
        <v>3163860</v>
      </c>
    </row>
    <row r="25" spans="1:7" ht="24" customHeight="1" x14ac:dyDescent="0.25">
      <c r="A25" s="1"/>
      <c r="B25" s="15" t="s">
        <v>77</v>
      </c>
      <c r="C25" s="10" t="s">
        <v>76</v>
      </c>
      <c r="D25" s="16"/>
      <c r="E25" s="12"/>
      <c r="F25" s="13">
        <v>35799729</v>
      </c>
    </row>
    <row r="26" spans="1:7" ht="24" customHeight="1" x14ac:dyDescent="0.25">
      <c r="A26" s="1"/>
      <c r="B26" s="15" t="s">
        <v>92</v>
      </c>
      <c r="C26" s="10" t="s">
        <v>78</v>
      </c>
      <c r="D26" s="16"/>
      <c r="E26" s="12"/>
      <c r="F26" s="13">
        <v>29199770</v>
      </c>
    </row>
    <row r="27" spans="1:7" ht="24" customHeight="1" x14ac:dyDescent="0.25">
      <c r="A27" s="1"/>
      <c r="B27" s="15" t="s">
        <v>103</v>
      </c>
      <c r="C27" s="10" t="s">
        <v>102</v>
      </c>
      <c r="D27" s="16"/>
      <c r="E27" s="12"/>
      <c r="F27" s="13">
        <v>20214164</v>
      </c>
    </row>
    <row r="28" spans="1:7" ht="24" customHeight="1" x14ac:dyDescent="0.25">
      <c r="A28" s="1"/>
      <c r="B28" s="15" t="s">
        <v>119</v>
      </c>
      <c r="C28" s="10" t="s">
        <v>118</v>
      </c>
      <c r="D28" s="16"/>
      <c r="E28" s="12"/>
      <c r="F28" s="13">
        <v>20775244</v>
      </c>
    </row>
    <row r="29" spans="1:7" ht="24" customHeight="1" x14ac:dyDescent="0.25">
      <c r="A29" s="1"/>
      <c r="B29" s="15" t="s">
        <v>137</v>
      </c>
      <c r="C29" s="10" t="s">
        <v>138</v>
      </c>
      <c r="D29" s="16"/>
      <c r="E29" s="12"/>
      <c r="F29" s="13">
        <v>26829972</v>
      </c>
    </row>
    <row r="30" spans="1:7" ht="24" customHeight="1" x14ac:dyDescent="0.25">
      <c r="A30" s="1"/>
      <c r="B30" s="15" t="s">
        <v>156</v>
      </c>
      <c r="C30" s="10" t="s">
        <v>157</v>
      </c>
      <c r="D30" s="16"/>
      <c r="E30" s="12"/>
      <c r="F30" s="13">
        <v>18516437</v>
      </c>
    </row>
    <row r="31" spans="1:7" ht="24" customHeight="1" x14ac:dyDescent="0.25">
      <c r="A31" s="1"/>
      <c r="B31" s="15" t="s">
        <v>177</v>
      </c>
      <c r="C31" s="10" t="s">
        <v>176</v>
      </c>
      <c r="D31" s="16"/>
      <c r="E31" s="12"/>
      <c r="F31" s="13">
        <v>21502447</v>
      </c>
    </row>
    <row r="32" spans="1:7" ht="24" customHeight="1" x14ac:dyDescent="0.25">
      <c r="A32" s="1"/>
      <c r="B32" s="15" t="s">
        <v>193</v>
      </c>
      <c r="C32" s="10" t="s">
        <v>192</v>
      </c>
      <c r="D32" s="16"/>
      <c r="E32" s="12"/>
      <c r="F32" s="13">
        <v>14794268</v>
      </c>
    </row>
    <row r="33" spans="1:6" ht="24.75" customHeight="1" x14ac:dyDescent="0.25">
      <c r="A33" s="1"/>
      <c r="B33" s="150" t="s">
        <v>8</v>
      </c>
      <c r="C33" s="151"/>
      <c r="D33" s="23"/>
      <c r="E33" s="24"/>
      <c r="F33" s="24">
        <f>SUM(F22:F32)</f>
        <v>245153487</v>
      </c>
    </row>
    <row r="34" spans="1:6" ht="33.75" customHeight="1" x14ac:dyDescent="0.3">
      <c r="A34" s="1"/>
      <c r="B34" s="152" t="s">
        <v>9</v>
      </c>
      <c r="C34" s="153"/>
      <c r="D34" s="153"/>
      <c r="E34" s="154"/>
      <c r="F34" s="146">
        <f>+D3+D16-E21-F33</f>
        <v>19806100</v>
      </c>
    </row>
  </sheetData>
  <mergeCells count="5">
    <mergeCell ref="B1:F1"/>
    <mergeCell ref="B16:C16"/>
    <mergeCell ref="B21:C21"/>
    <mergeCell ref="B33:C33"/>
    <mergeCell ref="B34:E34"/>
  </mergeCells>
  <phoneticPr fontId="19" type="noConversion"/>
  <conditionalFormatting sqref="B34">
    <cfRule type="duplicateValues" dxfId="0" priority="1"/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outlinePr summaryBelow="0"/>
  </sheetPr>
  <dimension ref="A1:J15"/>
  <sheetViews>
    <sheetView zoomScaleNormal="100" workbookViewId="0">
      <selection activeCell="H15" sqref="H15"/>
    </sheetView>
  </sheetViews>
  <sheetFormatPr defaultColWidth="9.140625" defaultRowHeight="15" outlineLevelRow="1" x14ac:dyDescent="0.25"/>
  <cols>
    <col min="1" max="1" width="1.42578125" style="51" customWidth="1"/>
    <col min="2" max="2" width="14.28515625" style="55" customWidth="1"/>
    <col min="3" max="4" width="11.42578125" style="51" customWidth="1"/>
    <col min="5" max="5" width="57.140625" style="51" customWidth="1"/>
    <col min="6" max="6" width="17.140625" style="60" customWidth="1"/>
    <col min="7" max="7" width="15.7109375" style="60" customWidth="1"/>
    <col min="8" max="8" width="11.42578125" style="51" customWidth="1"/>
    <col min="9" max="9" width="50" style="51" customWidth="1"/>
    <col min="10" max="10" width="21.42578125" style="51" customWidth="1"/>
    <col min="11" max="16384" width="9.140625" style="51"/>
  </cols>
  <sheetData>
    <row r="1" spans="1:10" ht="24" customHeight="1" x14ac:dyDescent="0.3">
      <c r="A1" s="171" t="s">
        <v>44</v>
      </c>
      <c r="B1" s="171"/>
      <c r="C1" s="171"/>
      <c r="D1" s="171"/>
      <c r="E1" s="171"/>
      <c r="F1" s="171"/>
      <c r="G1" s="171"/>
      <c r="H1" s="171"/>
      <c r="I1" s="171"/>
    </row>
    <row r="2" spans="1:10" ht="24" customHeight="1" x14ac:dyDescent="0.25">
      <c r="A2" s="172" t="s">
        <v>49</v>
      </c>
      <c r="B2" s="172"/>
      <c r="C2" s="172"/>
      <c r="D2" s="172"/>
      <c r="E2" s="172"/>
      <c r="F2" s="172"/>
      <c r="G2" s="172"/>
      <c r="H2" s="172"/>
      <c r="I2" s="172"/>
    </row>
    <row r="3" spans="1:10" ht="24" customHeight="1" x14ac:dyDescent="0.25">
      <c r="B3" s="52" t="s">
        <v>20</v>
      </c>
      <c r="C3" s="53" t="s">
        <v>21</v>
      </c>
      <c r="D3" s="53" t="s">
        <v>22</v>
      </c>
      <c r="E3" s="53" t="s">
        <v>23</v>
      </c>
      <c r="F3" s="54" t="s">
        <v>24</v>
      </c>
      <c r="G3" s="54" t="s">
        <v>25</v>
      </c>
      <c r="H3" s="53" t="s">
        <v>38</v>
      </c>
      <c r="I3" s="53" t="s">
        <v>26</v>
      </c>
      <c r="J3" s="53" t="s">
        <v>27</v>
      </c>
    </row>
    <row r="4" spans="1:10" ht="24" customHeight="1" outlineLevel="1" x14ac:dyDescent="0.25">
      <c r="B4" s="56">
        <v>45384</v>
      </c>
      <c r="C4" s="57" t="s">
        <v>50</v>
      </c>
      <c r="D4" s="57" t="s">
        <v>29</v>
      </c>
      <c r="E4" s="57" t="s">
        <v>30</v>
      </c>
      <c r="F4" s="58">
        <v>911400</v>
      </c>
      <c r="G4" s="58">
        <v>72912</v>
      </c>
      <c r="H4" s="58">
        <f>F4+G4</f>
        <v>984312</v>
      </c>
      <c r="I4" s="57" t="s">
        <v>30</v>
      </c>
      <c r="J4" s="57" t="s">
        <v>31</v>
      </c>
    </row>
    <row r="5" spans="1:10" ht="24" customHeight="1" outlineLevel="1" x14ac:dyDescent="0.25">
      <c r="B5" s="56">
        <v>45385</v>
      </c>
      <c r="C5" s="57" t="s">
        <v>51</v>
      </c>
      <c r="D5" s="57" t="s">
        <v>29</v>
      </c>
      <c r="E5" s="57" t="s">
        <v>30</v>
      </c>
      <c r="F5" s="58">
        <v>585900</v>
      </c>
      <c r="G5" s="58">
        <v>46872</v>
      </c>
      <c r="H5" s="58">
        <f t="shared" ref="H5:H14" si="0">F5+G5</f>
        <v>632772</v>
      </c>
      <c r="I5" s="57" t="s">
        <v>30</v>
      </c>
      <c r="J5" s="57" t="s">
        <v>31</v>
      </c>
    </row>
    <row r="6" spans="1:10" ht="24" customHeight="1" outlineLevel="1" x14ac:dyDescent="0.25">
      <c r="B6" s="56">
        <v>45387</v>
      </c>
      <c r="C6" s="57" t="s">
        <v>52</v>
      </c>
      <c r="D6" s="57" t="s">
        <v>29</v>
      </c>
      <c r="E6" s="57" t="s">
        <v>30</v>
      </c>
      <c r="F6" s="58">
        <v>651000</v>
      </c>
      <c r="G6" s="58">
        <v>52080</v>
      </c>
      <c r="H6" s="58">
        <f t="shared" si="0"/>
        <v>703080</v>
      </c>
      <c r="I6" s="57" t="s">
        <v>30</v>
      </c>
      <c r="J6" s="57" t="s">
        <v>31</v>
      </c>
    </row>
    <row r="7" spans="1:10" ht="24" customHeight="1" outlineLevel="1" x14ac:dyDescent="0.25">
      <c r="B7" s="56">
        <v>45390</v>
      </c>
      <c r="C7" s="57" t="s">
        <v>53</v>
      </c>
      <c r="D7" s="57" t="s">
        <v>29</v>
      </c>
      <c r="E7" s="57" t="s">
        <v>30</v>
      </c>
      <c r="F7" s="58">
        <v>11232888</v>
      </c>
      <c r="G7" s="58">
        <v>898631</v>
      </c>
      <c r="H7" s="58">
        <f t="shared" si="0"/>
        <v>12131519</v>
      </c>
      <c r="I7" s="57" t="s">
        <v>30</v>
      </c>
      <c r="J7" s="57" t="s">
        <v>31</v>
      </c>
    </row>
    <row r="8" spans="1:10" ht="24" customHeight="1" outlineLevel="1" x14ac:dyDescent="0.25">
      <c r="B8" s="56">
        <v>45393</v>
      </c>
      <c r="C8" s="57" t="s">
        <v>54</v>
      </c>
      <c r="D8" s="57" t="s">
        <v>29</v>
      </c>
      <c r="E8" s="57" t="s">
        <v>30</v>
      </c>
      <c r="F8" s="58">
        <v>2296362</v>
      </c>
      <c r="G8" s="58">
        <v>183709</v>
      </c>
      <c r="H8" s="58">
        <f t="shared" si="0"/>
        <v>2480071</v>
      </c>
      <c r="I8" s="57" t="s">
        <v>30</v>
      </c>
      <c r="J8" s="57" t="s">
        <v>31</v>
      </c>
    </row>
    <row r="9" spans="1:10" ht="24" customHeight="1" outlineLevel="1" x14ac:dyDescent="0.25">
      <c r="B9" s="56">
        <v>45394</v>
      </c>
      <c r="C9" s="57" t="s">
        <v>55</v>
      </c>
      <c r="D9" s="57" t="s">
        <v>29</v>
      </c>
      <c r="E9" s="57" t="s">
        <v>30</v>
      </c>
      <c r="F9" s="58">
        <v>1330717</v>
      </c>
      <c r="G9" s="58">
        <v>106457</v>
      </c>
      <c r="H9" s="58">
        <f t="shared" si="0"/>
        <v>1437174</v>
      </c>
      <c r="I9" s="57" t="s">
        <v>30</v>
      </c>
      <c r="J9" s="57" t="s">
        <v>31</v>
      </c>
    </row>
    <row r="10" spans="1:10" ht="24" customHeight="1" outlineLevel="1" x14ac:dyDescent="0.25">
      <c r="B10" s="56">
        <v>45398</v>
      </c>
      <c r="C10" s="57" t="s">
        <v>56</v>
      </c>
      <c r="D10" s="57" t="s">
        <v>29</v>
      </c>
      <c r="E10" s="57" t="s">
        <v>30</v>
      </c>
      <c r="F10" s="58">
        <v>2936506</v>
      </c>
      <c r="G10" s="58">
        <v>234920</v>
      </c>
      <c r="H10" s="58">
        <f t="shared" si="0"/>
        <v>3171426</v>
      </c>
      <c r="I10" s="57" t="s">
        <v>30</v>
      </c>
      <c r="J10" s="57" t="s">
        <v>31</v>
      </c>
    </row>
    <row r="11" spans="1:10" ht="24" customHeight="1" outlineLevel="1" x14ac:dyDescent="0.25">
      <c r="B11" s="56">
        <v>45401</v>
      </c>
      <c r="C11" s="57" t="s">
        <v>57</v>
      </c>
      <c r="D11" s="57" t="s">
        <v>29</v>
      </c>
      <c r="E11" s="57" t="s">
        <v>30</v>
      </c>
      <c r="F11" s="58">
        <v>2731633</v>
      </c>
      <c r="G11" s="58">
        <v>218531</v>
      </c>
      <c r="H11" s="58">
        <f t="shared" si="0"/>
        <v>2950164</v>
      </c>
      <c r="I11" s="57" t="s">
        <v>30</v>
      </c>
      <c r="J11" s="57" t="s">
        <v>31</v>
      </c>
    </row>
    <row r="12" spans="1:10" ht="24" customHeight="1" outlineLevel="1" x14ac:dyDescent="0.25">
      <c r="B12" s="56">
        <v>45405</v>
      </c>
      <c r="C12" s="57" t="s">
        <v>58</v>
      </c>
      <c r="D12" s="57" t="s">
        <v>29</v>
      </c>
      <c r="E12" s="57" t="s">
        <v>30</v>
      </c>
      <c r="F12" s="58">
        <v>3220525</v>
      </c>
      <c r="G12" s="58">
        <v>257642</v>
      </c>
      <c r="H12" s="58">
        <f t="shared" si="0"/>
        <v>3478167</v>
      </c>
      <c r="I12" s="57" t="s">
        <v>30</v>
      </c>
      <c r="J12" s="57" t="s">
        <v>31</v>
      </c>
    </row>
    <row r="13" spans="1:10" ht="24" customHeight="1" outlineLevel="1" x14ac:dyDescent="0.25">
      <c r="B13" s="56">
        <v>45406</v>
      </c>
      <c r="C13" s="57" t="s">
        <v>59</v>
      </c>
      <c r="D13" s="57" t="s">
        <v>29</v>
      </c>
      <c r="E13" s="57" t="s">
        <v>30</v>
      </c>
      <c r="F13" s="58">
        <v>3884288</v>
      </c>
      <c r="G13" s="58">
        <v>310743</v>
      </c>
      <c r="H13" s="58">
        <f t="shared" si="0"/>
        <v>4195031</v>
      </c>
      <c r="I13" s="57" t="s">
        <v>30</v>
      </c>
      <c r="J13" s="57" t="s">
        <v>31</v>
      </c>
    </row>
    <row r="14" spans="1:10" ht="24" customHeight="1" outlineLevel="1" x14ac:dyDescent="0.25">
      <c r="B14" s="56">
        <v>45409</v>
      </c>
      <c r="C14" s="57" t="s">
        <v>60</v>
      </c>
      <c r="D14" s="57" t="s">
        <v>29</v>
      </c>
      <c r="E14" s="57" t="s">
        <v>30</v>
      </c>
      <c r="F14" s="58">
        <v>3366679</v>
      </c>
      <c r="G14" s="58">
        <v>269334</v>
      </c>
      <c r="H14" s="58">
        <f t="shared" si="0"/>
        <v>3636013</v>
      </c>
      <c r="I14" s="57" t="s">
        <v>30</v>
      </c>
      <c r="J14" s="57" t="s">
        <v>31</v>
      </c>
    </row>
    <row r="15" spans="1:10" ht="24" customHeight="1" x14ac:dyDescent="0.25">
      <c r="B15" s="59"/>
      <c r="F15" s="61">
        <f>SUM(F4:F14)</f>
        <v>33147898</v>
      </c>
      <c r="G15" s="61">
        <f t="shared" ref="G15:H15" si="1">SUM(G4:G14)</f>
        <v>2651831</v>
      </c>
      <c r="H15" s="61">
        <f t="shared" si="1"/>
        <v>35799729</v>
      </c>
    </row>
  </sheetData>
  <mergeCells count="2">
    <mergeCell ref="A1:I1"/>
    <mergeCell ref="A2:I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outlinePr summaryBelow="0"/>
  </sheetPr>
  <dimension ref="A1:J7"/>
  <sheetViews>
    <sheetView zoomScaleNormal="100" workbookViewId="0">
      <selection activeCell="H7" sqref="H7"/>
    </sheetView>
  </sheetViews>
  <sheetFormatPr defaultColWidth="9.140625" defaultRowHeight="15" outlineLevelRow="1" x14ac:dyDescent="0.25"/>
  <cols>
    <col min="1" max="1" width="1.42578125" style="40" customWidth="1"/>
    <col min="2" max="2" width="14.28515625" style="44" customWidth="1"/>
    <col min="3" max="4" width="11.42578125" style="40" customWidth="1"/>
    <col min="5" max="5" width="51.28515625" style="40" customWidth="1"/>
    <col min="6" max="6" width="17.140625" style="49" customWidth="1"/>
    <col min="7" max="7" width="15.7109375" style="49" customWidth="1"/>
    <col min="8" max="8" width="11.42578125" style="40" customWidth="1"/>
    <col min="9" max="9" width="50" style="40" customWidth="1"/>
    <col min="10" max="10" width="21.42578125" style="40" customWidth="1"/>
    <col min="11" max="16384" width="9.140625" style="40"/>
  </cols>
  <sheetData>
    <row r="1" spans="1:10" ht="32.25" customHeight="1" x14ac:dyDescent="0.3">
      <c r="A1" s="173" t="s">
        <v>44</v>
      </c>
      <c r="B1" s="173"/>
      <c r="C1" s="173"/>
      <c r="D1" s="173"/>
      <c r="E1" s="173"/>
      <c r="F1" s="173"/>
      <c r="G1" s="173"/>
      <c r="H1" s="173"/>
      <c r="I1" s="173"/>
    </row>
    <row r="2" spans="1:10" ht="32.25" customHeight="1" x14ac:dyDescent="0.25">
      <c r="A2" s="174" t="s">
        <v>45</v>
      </c>
      <c r="B2" s="174"/>
      <c r="C2" s="174"/>
      <c r="D2" s="174"/>
      <c r="E2" s="174"/>
      <c r="F2" s="174"/>
      <c r="G2" s="174"/>
      <c r="H2" s="174"/>
      <c r="I2" s="174"/>
    </row>
    <row r="3" spans="1:10" ht="33" customHeight="1" x14ac:dyDescent="0.25">
      <c r="B3" s="41" t="s">
        <v>20</v>
      </c>
      <c r="C3" s="42" t="s">
        <v>21</v>
      </c>
      <c r="D3" s="42" t="s">
        <v>22</v>
      </c>
      <c r="E3" s="42" t="s">
        <v>23</v>
      </c>
      <c r="F3" s="43" t="s">
        <v>24</v>
      </c>
      <c r="G3" s="43" t="s">
        <v>25</v>
      </c>
      <c r="H3" s="42" t="s">
        <v>38</v>
      </c>
      <c r="I3" s="42" t="s">
        <v>26</v>
      </c>
      <c r="J3" s="42" t="s">
        <v>27</v>
      </c>
    </row>
    <row r="4" spans="1:10" ht="22.5" customHeight="1" outlineLevel="1" x14ac:dyDescent="0.25">
      <c r="B4" s="45">
        <v>45376</v>
      </c>
      <c r="C4" s="46" t="s">
        <v>46</v>
      </c>
      <c r="D4" s="46" t="s">
        <v>29</v>
      </c>
      <c r="E4" s="46" t="s">
        <v>30</v>
      </c>
      <c r="F4" s="47">
        <v>1757700</v>
      </c>
      <c r="G4" s="47">
        <v>140616</v>
      </c>
      <c r="H4" s="47">
        <f>F4+G4</f>
        <v>1898316</v>
      </c>
      <c r="I4" s="46" t="s">
        <v>30</v>
      </c>
      <c r="J4" s="46" t="s">
        <v>31</v>
      </c>
    </row>
    <row r="5" spans="1:10" ht="22.5" customHeight="1" outlineLevel="1" x14ac:dyDescent="0.25">
      <c r="B5" s="45">
        <v>45379</v>
      </c>
      <c r="C5" s="46" t="s">
        <v>47</v>
      </c>
      <c r="D5" s="46" t="s">
        <v>29</v>
      </c>
      <c r="E5" s="46" t="s">
        <v>30</v>
      </c>
      <c r="F5" s="47">
        <v>911400</v>
      </c>
      <c r="G5" s="47">
        <v>72912</v>
      </c>
      <c r="H5" s="47">
        <f t="shared" ref="H5:H6" si="0">F5+G5</f>
        <v>984312</v>
      </c>
      <c r="I5" s="46" t="s">
        <v>30</v>
      </c>
      <c r="J5" s="46" t="s">
        <v>31</v>
      </c>
    </row>
    <row r="6" spans="1:10" ht="22.5" customHeight="1" outlineLevel="1" x14ac:dyDescent="0.25">
      <c r="B6" s="45">
        <v>45381</v>
      </c>
      <c r="C6" s="46" t="s">
        <v>48</v>
      </c>
      <c r="D6" s="46" t="s">
        <v>29</v>
      </c>
      <c r="E6" s="46" t="s">
        <v>30</v>
      </c>
      <c r="F6" s="47">
        <v>260400</v>
      </c>
      <c r="G6" s="47">
        <v>20832</v>
      </c>
      <c r="H6" s="47">
        <f t="shared" si="0"/>
        <v>281232</v>
      </c>
      <c r="I6" s="46" t="s">
        <v>30</v>
      </c>
      <c r="J6" s="46" t="s">
        <v>31</v>
      </c>
    </row>
    <row r="7" spans="1:10" x14ac:dyDescent="0.25">
      <c r="B7" s="48"/>
      <c r="F7" s="50">
        <f>SUM(F4:F6)</f>
        <v>2929500</v>
      </c>
      <c r="G7" s="50">
        <f t="shared" ref="G7:H7" si="1">SUM(G4:G6)</f>
        <v>234360</v>
      </c>
      <c r="H7" s="50">
        <f t="shared" si="1"/>
        <v>3163860</v>
      </c>
    </row>
  </sheetData>
  <mergeCells count="2">
    <mergeCell ref="A1:I1"/>
    <mergeCell ref="A2:I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outlinePr summaryBelow="0"/>
  </sheetPr>
  <dimension ref="A1:J12"/>
  <sheetViews>
    <sheetView topLeftCell="A4" zoomScaleNormal="100" workbookViewId="0">
      <selection activeCell="J4" sqref="J4"/>
    </sheetView>
  </sheetViews>
  <sheetFormatPr defaultColWidth="9.140625" defaultRowHeight="15" outlineLevelRow="1" x14ac:dyDescent="0.25"/>
  <cols>
    <col min="1" max="1" width="1.42578125" style="25" customWidth="1"/>
    <col min="2" max="2" width="14.28515625" style="29" customWidth="1"/>
    <col min="3" max="4" width="11.42578125" style="25" customWidth="1"/>
    <col min="5" max="5" width="51.140625" style="25" customWidth="1"/>
    <col min="6" max="6" width="17.140625" style="34" customWidth="1"/>
    <col min="7" max="7" width="15.7109375" style="34" customWidth="1"/>
    <col min="8" max="8" width="11.42578125" style="25" customWidth="1"/>
    <col min="9" max="9" width="50" style="25" customWidth="1"/>
    <col min="10" max="10" width="21.42578125" style="25" customWidth="1"/>
    <col min="11" max="16384" width="9.140625" style="25"/>
  </cols>
  <sheetData>
    <row r="1" spans="1:10" s="39" customFormat="1" ht="30.75" customHeight="1" x14ac:dyDescent="0.25">
      <c r="A1" s="175" t="s">
        <v>39</v>
      </c>
      <c r="B1" s="175"/>
      <c r="C1" s="175"/>
      <c r="D1" s="175"/>
      <c r="E1" s="175"/>
      <c r="F1" s="175"/>
      <c r="G1" s="175"/>
      <c r="H1" s="175"/>
      <c r="I1" s="175"/>
    </row>
    <row r="2" spans="1:10" s="39" customFormat="1" ht="30.75" customHeight="1" x14ac:dyDescent="0.25">
      <c r="A2" s="176" t="s">
        <v>19</v>
      </c>
      <c r="B2" s="176"/>
      <c r="C2" s="176"/>
      <c r="D2" s="176"/>
      <c r="E2" s="176"/>
      <c r="F2" s="176"/>
      <c r="G2" s="176"/>
      <c r="H2" s="176"/>
      <c r="I2" s="176"/>
    </row>
    <row r="3" spans="1:10" ht="38.25" customHeight="1" x14ac:dyDescent="0.25">
      <c r="B3" s="26" t="s">
        <v>20</v>
      </c>
      <c r="C3" s="27" t="s">
        <v>21</v>
      </c>
      <c r="D3" s="27" t="s">
        <v>22</v>
      </c>
      <c r="E3" s="27" t="s">
        <v>23</v>
      </c>
      <c r="F3" s="28" t="s">
        <v>24</v>
      </c>
      <c r="G3" s="28" t="s">
        <v>25</v>
      </c>
      <c r="H3" s="27" t="s">
        <v>38</v>
      </c>
      <c r="I3" s="27" t="s">
        <v>26</v>
      </c>
      <c r="J3" s="27" t="s">
        <v>27</v>
      </c>
    </row>
    <row r="4" spans="1:10" ht="24" customHeight="1" outlineLevel="1" x14ac:dyDescent="0.25">
      <c r="B4" s="30">
        <v>45293</v>
      </c>
      <c r="C4" s="31" t="s">
        <v>28</v>
      </c>
      <c r="D4" s="31" t="s">
        <v>29</v>
      </c>
      <c r="E4" s="31" t="s">
        <v>30</v>
      </c>
      <c r="F4" s="32">
        <v>2947362</v>
      </c>
      <c r="G4" s="32">
        <v>235789</v>
      </c>
      <c r="H4" s="32">
        <f>G4+F4</f>
        <v>3183151</v>
      </c>
      <c r="I4" s="31" t="s">
        <v>30</v>
      </c>
      <c r="J4" s="31" t="s">
        <v>31</v>
      </c>
    </row>
    <row r="5" spans="1:10" ht="24" customHeight="1" outlineLevel="1" x14ac:dyDescent="0.25">
      <c r="B5" s="30">
        <v>45296</v>
      </c>
      <c r="C5" s="31" t="s">
        <v>32</v>
      </c>
      <c r="D5" s="31" t="s">
        <v>29</v>
      </c>
      <c r="E5" s="31" t="s">
        <v>30</v>
      </c>
      <c r="F5" s="32">
        <v>1076699</v>
      </c>
      <c r="G5" s="32">
        <v>86136</v>
      </c>
      <c r="H5" s="32">
        <f t="shared" ref="H5:H11" si="0">G5+F5</f>
        <v>1162835</v>
      </c>
      <c r="I5" s="31" t="s">
        <v>30</v>
      </c>
      <c r="J5" s="31" t="s">
        <v>31</v>
      </c>
    </row>
    <row r="6" spans="1:10" ht="24" customHeight="1" outlineLevel="1" x14ac:dyDescent="0.25">
      <c r="B6" s="30">
        <v>45299</v>
      </c>
      <c r="C6" s="31" t="s">
        <v>33</v>
      </c>
      <c r="D6" s="31" t="s">
        <v>29</v>
      </c>
      <c r="E6" s="31" t="s">
        <v>30</v>
      </c>
      <c r="F6" s="32">
        <v>4538479</v>
      </c>
      <c r="G6" s="32">
        <v>363078</v>
      </c>
      <c r="H6" s="32">
        <f t="shared" si="0"/>
        <v>4901557</v>
      </c>
      <c r="I6" s="31" t="s">
        <v>30</v>
      </c>
      <c r="J6" s="31" t="s">
        <v>31</v>
      </c>
    </row>
    <row r="7" spans="1:10" ht="24" customHeight="1" outlineLevel="1" x14ac:dyDescent="0.25">
      <c r="B7" s="30">
        <v>45301</v>
      </c>
      <c r="C7" s="31" t="s">
        <v>34</v>
      </c>
      <c r="D7" s="31" t="s">
        <v>29</v>
      </c>
      <c r="E7" s="31" t="s">
        <v>30</v>
      </c>
      <c r="F7" s="32">
        <v>2993317</v>
      </c>
      <c r="G7" s="32">
        <v>239465</v>
      </c>
      <c r="H7" s="32">
        <f t="shared" si="0"/>
        <v>3232782</v>
      </c>
      <c r="I7" s="31" t="s">
        <v>30</v>
      </c>
      <c r="J7" s="31" t="s">
        <v>31</v>
      </c>
    </row>
    <row r="8" spans="1:10" ht="24" customHeight="1" outlineLevel="1" x14ac:dyDescent="0.25">
      <c r="B8" s="30">
        <v>45303</v>
      </c>
      <c r="C8" s="31" t="s">
        <v>35</v>
      </c>
      <c r="D8" s="31" t="s">
        <v>29</v>
      </c>
      <c r="E8" s="31" t="s">
        <v>30</v>
      </c>
      <c r="F8" s="32">
        <v>2661435</v>
      </c>
      <c r="G8" s="32">
        <v>212915</v>
      </c>
      <c r="H8" s="32">
        <f t="shared" si="0"/>
        <v>2874350</v>
      </c>
      <c r="I8" s="31" t="s">
        <v>30</v>
      </c>
      <c r="J8" s="31" t="s">
        <v>31</v>
      </c>
    </row>
    <row r="9" spans="1:10" ht="24" customHeight="1" outlineLevel="1" x14ac:dyDescent="0.25">
      <c r="B9" s="30">
        <v>45306</v>
      </c>
      <c r="C9" s="31" t="s">
        <v>36</v>
      </c>
      <c r="D9" s="31" t="s">
        <v>29</v>
      </c>
      <c r="E9" s="31" t="s">
        <v>30</v>
      </c>
      <c r="F9" s="32">
        <v>2950552</v>
      </c>
      <c r="G9" s="32">
        <v>236044</v>
      </c>
      <c r="H9" s="32">
        <f t="shared" si="0"/>
        <v>3186596</v>
      </c>
      <c r="I9" s="31" t="s">
        <v>30</v>
      </c>
      <c r="J9" s="31" t="s">
        <v>31</v>
      </c>
    </row>
    <row r="10" spans="1:10" ht="24" customHeight="1" outlineLevel="1" x14ac:dyDescent="0.25">
      <c r="B10" s="30">
        <v>45308</v>
      </c>
      <c r="C10" s="31" t="s">
        <v>37</v>
      </c>
      <c r="D10" s="31" t="s">
        <v>29</v>
      </c>
      <c r="E10" s="31" t="s">
        <v>30</v>
      </c>
      <c r="F10" s="32">
        <v>2677389</v>
      </c>
      <c r="G10" s="32">
        <v>214191</v>
      </c>
      <c r="H10" s="32">
        <f t="shared" si="0"/>
        <v>2891580</v>
      </c>
      <c r="I10" s="31" t="s">
        <v>30</v>
      </c>
      <c r="J10" s="31" t="s">
        <v>31</v>
      </c>
    </row>
    <row r="11" spans="1:10" x14ac:dyDescent="0.25">
      <c r="B11" s="33"/>
      <c r="F11" s="35">
        <v>19845233</v>
      </c>
      <c r="G11" s="35">
        <v>1587618</v>
      </c>
      <c r="H11" s="36">
        <f t="shared" si="0"/>
        <v>21432851</v>
      </c>
    </row>
    <row r="12" spans="1:10" x14ac:dyDescent="0.25">
      <c r="F12" s="37"/>
      <c r="G12" s="37"/>
      <c r="H12" s="38"/>
    </row>
  </sheetData>
  <mergeCells count="2">
    <mergeCell ref="A1:I1"/>
    <mergeCell ref="A2:I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6"/>
  <sheetViews>
    <sheetView topLeftCell="A4" zoomScaleNormal="100" workbookViewId="0">
      <selection activeCell="H16" sqref="H16"/>
    </sheetView>
  </sheetViews>
  <sheetFormatPr defaultColWidth="9.140625" defaultRowHeight="15" outlineLevelRow="1" x14ac:dyDescent="0.25"/>
  <cols>
    <col min="1" max="1" width="1.42578125" style="136" customWidth="1"/>
    <col min="2" max="2" width="14.28515625" style="140" customWidth="1"/>
    <col min="3" max="4" width="11.42578125" style="136" customWidth="1"/>
    <col min="5" max="5" width="46.85546875" style="136" customWidth="1"/>
    <col min="6" max="6" width="15.5703125" style="144" customWidth="1"/>
    <col min="7" max="7" width="14.140625" style="144" customWidth="1"/>
    <col min="8" max="8" width="13.85546875" style="136" customWidth="1"/>
    <col min="9" max="9" width="50" style="136" customWidth="1"/>
    <col min="10" max="10" width="21.42578125" style="136" customWidth="1"/>
    <col min="11" max="16384" width="9.140625" style="136"/>
  </cols>
  <sheetData>
    <row r="1" spans="1:10" ht="27" customHeight="1" x14ac:dyDescent="0.3">
      <c r="A1" s="155" t="s">
        <v>91</v>
      </c>
      <c r="B1" s="155"/>
      <c r="C1" s="155"/>
      <c r="D1" s="155"/>
      <c r="E1" s="155"/>
      <c r="F1" s="155"/>
      <c r="G1" s="155"/>
      <c r="H1" s="155"/>
      <c r="I1" s="155"/>
    </row>
    <row r="2" spans="1:10" ht="27" customHeight="1" x14ac:dyDescent="0.25">
      <c r="A2" s="156" t="s">
        <v>178</v>
      </c>
      <c r="B2" s="156"/>
      <c r="C2" s="156"/>
      <c r="D2" s="156"/>
      <c r="E2" s="156"/>
      <c r="F2" s="156"/>
      <c r="G2" s="156"/>
      <c r="H2" s="156"/>
      <c r="I2" s="156"/>
    </row>
    <row r="3" spans="1:10" ht="27" customHeight="1" x14ac:dyDescent="0.25">
      <c r="B3" s="137" t="s">
        <v>20</v>
      </c>
      <c r="C3" s="138" t="s">
        <v>21</v>
      </c>
      <c r="D3" s="138" t="s">
        <v>22</v>
      </c>
      <c r="E3" s="138" t="s">
        <v>23</v>
      </c>
      <c r="F3" s="139" t="s">
        <v>24</v>
      </c>
      <c r="G3" s="139" t="s">
        <v>25</v>
      </c>
      <c r="H3" s="138" t="s">
        <v>38</v>
      </c>
      <c r="I3" s="138" t="s">
        <v>26</v>
      </c>
      <c r="J3" s="138" t="s">
        <v>27</v>
      </c>
    </row>
    <row r="4" spans="1:10" ht="27" customHeight="1" outlineLevel="1" x14ac:dyDescent="0.25">
      <c r="B4" s="141">
        <v>45629</v>
      </c>
      <c r="C4" s="142" t="s">
        <v>179</v>
      </c>
      <c r="D4" s="142" t="s">
        <v>29</v>
      </c>
      <c r="E4" s="142" t="s">
        <v>30</v>
      </c>
      <c r="F4" s="143">
        <v>1330717</v>
      </c>
      <c r="G4" s="143">
        <v>106457</v>
      </c>
      <c r="H4" s="143">
        <f>F4+G4</f>
        <v>1437174</v>
      </c>
      <c r="I4" s="142" t="s">
        <v>30</v>
      </c>
      <c r="J4" s="142" t="s">
        <v>31</v>
      </c>
    </row>
    <row r="5" spans="1:10" ht="27" customHeight="1" outlineLevel="1" x14ac:dyDescent="0.25">
      <c r="B5" s="141">
        <v>45633</v>
      </c>
      <c r="C5" s="142" t="s">
        <v>180</v>
      </c>
      <c r="D5" s="142" t="s">
        <v>29</v>
      </c>
      <c r="E5" s="142" t="s">
        <v>30</v>
      </c>
      <c r="F5" s="143">
        <v>1213281</v>
      </c>
      <c r="G5" s="143">
        <v>97062</v>
      </c>
      <c r="H5" s="143">
        <f t="shared" ref="H5:H15" si="0">F5+G5</f>
        <v>1310343</v>
      </c>
      <c r="I5" s="142" t="s">
        <v>30</v>
      </c>
      <c r="J5" s="142" t="s">
        <v>31</v>
      </c>
    </row>
    <row r="6" spans="1:10" ht="27" customHeight="1" outlineLevel="1" x14ac:dyDescent="0.25">
      <c r="B6" s="141">
        <v>45636</v>
      </c>
      <c r="C6" s="142" t="s">
        <v>181</v>
      </c>
      <c r="D6" s="142" t="s">
        <v>29</v>
      </c>
      <c r="E6" s="142" t="s">
        <v>30</v>
      </c>
      <c r="F6" s="143">
        <v>1889807</v>
      </c>
      <c r="G6" s="143">
        <v>151185</v>
      </c>
      <c r="H6" s="143">
        <f t="shared" si="0"/>
        <v>2040992</v>
      </c>
      <c r="I6" s="142" t="s">
        <v>30</v>
      </c>
      <c r="J6" s="142" t="s">
        <v>31</v>
      </c>
    </row>
    <row r="7" spans="1:10" ht="27" customHeight="1" outlineLevel="1" x14ac:dyDescent="0.25">
      <c r="B7" s="141">
        <v>45638</v>
      </c>
      <c r="C7" s="142" t="s">
        <v>182</v>
      </c>
      <c r="D7" s="142" t="s">
        <v>29</v>
      </c>
      <c r="E7" s="142" t="s">
        <v>30</v>
      </c>
      <c r="F7" s="143">
        <v>1206899</v>
      </c>
      <c r="G7" s="143">
        <v>96552</v>
      </c>
      <c r="H7" s="143">
        <f t="shared" si="0"/>
        <v>1303451</v>
      </c>
      <c r="I7" s="142" t="s">
        <v>30</v>
      </c>
      <c r="J7" s="142" t="s">
        <v>31</v>
      </c>
    </row>
    <row r="8" spans="1:10" ht="27" customHeight="1" outlineLevel="1" x14ac:dyDescent="0.25">
      <c r="B8" s="141">
        <v>45640</v>
      </c>
      <c r="C8" s="142" t="s">
        <v>183</v>
      </c>
      <c r="D8" s="142" t="s">
        <v>29</v>
      </c>
      <c r="E8" s="142" t="s">
        <v>30</v>
      </c>
      <c r="F8" s="143">
        <v>1154562</v>
      </c>
      <c r="G8" s="143">
        <v>92365</v>
      </c>
      <c r="H8" s="143">
        <f t="shared" si="0"/>
        <v>1246927</v>
      </c>
      <c r="I8" s="142" t="s">
        <v>30</v>
      </c>
      <c r="J8" s="142" t="s">
        <v>31</v>
      </c>
    </row>
    <row r="9" spans="1:10" ht="27" customHeight="1" outlineLevel="1" x14ac:dyDescent="0.25">
      <c r="B9" s="141">
        <v>45643</v>
      </c>
      <c r="C9" s="142" t="s">
        <v>184</v>
      </c>
      <c r="D9" s="142" t="s">
        <v>29</v>
      </c>
      <c r="E9" s="142" t="s">
        <v>30</v>
      </c>
      <c r="F9" s="143">
        <v>1275190</v>
      </c>
      <c r="G9" s="143">
        <v>102015</v>
      </c>
      <c r="H9" s="143">
        <f t="shared" si="0"/>
        <v>1377205</v>
      </c>
      <c r="I9" s="142" t="s">
        <v>30</v>
      </c>
      <c r="J9" s="142" t="s">
        <v>31</v>
      </c>
    </row>
    <row r="10" spans="1:10" ht="27" customHeight="1" outlineLevel="1" x14ac:dyDescent="0.25">
      <c r="B10" s="141">
        <v>45645</v>
      </c>
      <c r="C10" s="142" t="s">
        <v>185</v>
      </c>
      <c r="D10" s="142" t="s">
        <v>29</v>
      </c>
      <c r="E10" s="142" t="s">
        <v>30</v>
      </c>
      <c r="F10" s="143">
        <v>1827898</v>
      </c>
      <c r="G10" s="143">
        <v>146232</v>
      </c>
      <c r="H10" s="143">
        <f t="shared" si="0"/>
        <v>1974130</v>
      </c>
      <c r="I10" s="142" t="s">
        <v>30</v>
      </c>
      <c r="J10" s="142" t="s">
        <v>31</v>
      </c>
    </row>
    <row r="11" spans="1:10" ht="27" customHeight="1" outlineLevel="1" x14ac:dyDescent="0.25">
      <c r="B11" s="141">
        <v>45647</v>
      </c>
      <c r="C11" s="142" t="s">
        <v>186</v>
      </c>
      <c r="D11" s="142" t="s">
        <v>29</v>
      </c>
      <c r="E11" s="142" t="s">
        <v>30</v>
      </c>
      <c r="F11" s="143">
        <v>946499</v>
      </c>
      <c r="G11" s="143">
        <v>75720</v>
      </c>
      <c r="H11" s="143">
        <f t="shared" si="0"/>
        <v>1022219</v>
      </c>
      <c r="I11" s="142" t="s">
        <v>30</v>
      </c>
      <c r="J11" s="142" t="s">
        <v>31</v>
      </c>
    </row>
    <row r="12" spans="1:10" ht="27" customHeight="1" outlineLevel="1" x14ac:dyDescent="0.25">
      <c r="B12" s="141">
        <v>45650</v>
      </c>
      <c r="C12" s="142" t="s">
        <v>187</v>
      </c>
      <c r="D12" s="142" t="s">
        <v>29</v>
      </c>
      <c r="E12" s="142" t="s">
        <v>30</v>
      </c>
      <c r="F12" s="143">
        <v>1740462</v>
      </c>
      <c r="G12" s="143">
        <v>139237</v>
      </c>
      <c r="H12" s="143">
        <f t="shared" si="0"/>
        <v>1879699</v>
      </c>
      <c r="I12" s="142" t="s">
        <v>30</v>
      </c>
      <c r="J12" s="142" t="s">
        <v>31</v>
      </c>
    </row>
    <row r="13" spans="1:10" ht="27" customHeight="1" outlineLevel="1" x14ac:dyDescent="0.25">
      <c r="B13" s="141">
        <v>45652</v>
      </c>
      <c r="C13" s="142" t="s">
        <v>188</v>
      </c>
      <c r="D13" s="142" t="s">
        <v>29</v>
      </c>
      <c r="E13" s="142" t="s">
        <v>30</v>
      </c>
      <c r="F13" s="143">
        <v>1476872</v>
      </c>
      <c r="G13" s="143">
        <v>118150</v>
      </c>
      <c r="H13" s="143">
        <f t="shared" si="0"/>
        <v>1595022</v>
      </c>
      <c r="I13" s="142" t="s">
        <v>30</v>
      </c>
      <c r="J13" s="142" t="s">
        <v>31</v>
      </c>
    </row>
    <row r="14" spans="1:10" ht="27" customHeight="1" outlineLevel="1" x14ac:dyDescent="0.25">
      <c r="B14" s="141">
        <v>45654</v>
      </c>
      <c r="C14" s="142" t="s">
        <v>189</v>
      </c>
      <c r="D14" s="142" t="s">
        <v>29</v>
      </c>
      <c r="E14" s="142" t="s">
        <v>30</v>
      </c>
      <c r="F14" s="143">
        <v>2494852</v>
      </c>
      <c r="G14" s="143">
        <v>199588</v>
      </c>
      <c r="H14" s="143">
        <f t="shared" si="0"/>
        <v>2694440</v>
      </c>
      <c r="I14" s="142" t="s">
        <v>30</v>
      </c>
      <c r="J14" s="142" t="s">
        <v>31</v>
      </c>
    </row>
    <row r="15" spans="1:10" ht="27" customHeight="1" outlineLevel="1" x14ac:dyDescent="0.25">
      <c r="B15" s="141">
        <v>45656</v>
      </c>
      <c r="C15" s="142" t="s">
        <v>190</v>
      </c>
      <c r="D15" s="142" t="s">
        <v>29</v>
      </c>
      <c r="E15" s="142" t="s">
        <v>30</v>
      </c>
      <c r="F15" s="143">
        <v>2048725</v>
      </c>
      <c r="G15" s="143">
        <v>163898</v>
      </c>
      <c r="H15" s="143">
        <f t="shared" si="0"/>
        <v>2212623</v>
      </c>
      <c r="I15" s="142" t="s">
        <v>30</v>
      </c>
      <c r="J15" s="142" t="s">
        <v>31</v>
      </c>
    </row>
    <row r="16" spans="1:10" ht="27" customHeight="1" x14ac:dyDescent="0.25">
      <c r="F16" s="145">
        <f>SUM(F4:F15)</f>
        <v>18605764</v>
      </c>
      <c r="G16" s="145">
        <f t="shared" ref="G16:H16" si="1">SUM(G4:G15)</f>
        <v>1488461</v>
      </c>
      <c r="H16" s="145">
        <f t="shared" si="1"/>
        <v>20094225</v>
      </c>
    </row>
  </sheetData>
  <mergeCells count="2">
    <mergeCell ref="A1:I1"/>
    <mergeCell ref="A2:I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20"/>
  <sheetViews>
    <sheetView topLeftCell="D11" zoomScaleNormal="100" workbookViewId="0">
      <selection activeCell="G21" sqref="G21"/>
    </sheetView>
  </sheetViews>
  <sheetFormatPr defaultColWidth="9.140625" defaultRowHeight="15" outlineLevelRow="1" x14ac:dyDescent="0.25"/>
  <cols>
    <col min="1" max="1" width="1.42578125" style="127" customWidth="1"/>
    <col min="2" max="2" width="14.28515625" style="131" customWidth="1"/>
    <col min="3" max="4" width="11.42578125" style="127" customWidth="1"/>
    <col min="5" max="5" width="48.28515625" style="127" customWidth="1"/>
    <col min="6" max="6" width="17.140625" style="135" customWidth="1"/>
    <col min="7" max="7" width="15.7109375" style="135" customWidth="1"/>
    <col min="8" max="8" width="13.7109375" style="127" customWidth="1"/>
    <col min="9" max="9" width="50" style="127" customWidth="1"/>
    <col min="10" max="10" width="21.42578125" style="127" customWidth="1"/>
    <col min="11" max="16384" width="9.140625" style="127"/>
  </cols>
  <sheetData>
    <row r="1" spans="1:10" ht="27" customHeight="1" x14ac:dyDescent="0.3">
      <c r="A1" s="157" t="s">
        <v>44</v>
      </c>
      <c r="B1" s="157"/>
      <c r="C1" s="157"/>
      <c r="D1" s="157"/>
      <c r="E1" s="157"/>
      <c r="F1" s="157"/>
      <c r="G1" s="157"/>
      <c r="H1" s="157"/>
      <c r="I1" s="157"/>
    </row>
    <row r="2" spans="1:10" ht="27" customHeight="1" x14ac:dyDescent="0.25">
      <c r="A2" s="158" t="s">
        <v>158</v>
      </c>
      <c r="B2" s="158"/>
      <c r="C2" s="158"/>
      <c r="D2" s="158"/>
      <c r="E2" s="158"/>
      <c r="F2" s="158"/>
      <c r="G2" s="158"/>
      <c r="H2" s="158"/>
      <c r="I2" s="158"/>
    </row>
    <row r="3" spans="1:10" ht="27" customHeight="1" x14ac:dyDescent="0.25">
      <c r="B3" s="128" t="s">
        <v>20</v>
      </c>
      <c r="C3" s="129" t="s">
        <v>21</v>
      </c>
      <c r="D3" s="129" t="s">
        <v>22</v>
      </c>
      <c r="E3" s="129" t="s">
        <v>23</v>
      </c>
      <c r="F3" s="130" t="s">
        <v>24</v>
      </c>
      <c r="G3" s="130" t="s">
        <v>25</v>
      </c>
      <c r="H3" s="129" t="s">
        <v>38</v>
      </c>
      <c r="I3" s="129" t="s">
        <v>26</v>
      </c>
      <c r="J3" s="129" t="s">
        <v>27</v>
      </c>
    </row>
    <row r="4" spans="1:10" ht="27" customHeight="1" outlineLevel="1" x14ac:dyDescent="0.25">
      <c r="B4" s="132">
        <v>45601</v>
      </c>
      <c r="C4" s="133" t="s">
        <v>159</v>
      </c>
      <c r="D4" s="133" t="s">
        <v>29</v>
      </c>
      <c r="E4" s="133" t="s">
        <v>30</v>
      </c>
      <c r="F4" s="134">
        <v>598663</v>
      </c>
      <c r="G4" s="134">
        <v>47893</v>
      </c>
      <c r="H4" s="134">
        <f>F4+G4</f>
        <v>646556</v>
      </c>
      <c r="I4" s="133" t="s">
        <v>30</v>
      </c>
      <c r="J4" s="133" t="s">
        <v>31</v>
      </c>
    </row>
    <row r="5" spans="1:10" ht="27" customHeight="1" outlineLevel="1" x14ac:dyDescent="0.25">
      <c r="B5" s="132">
        <v>45603</v>
      </c>
      <c r="C5" s="133" t="s">
        <v>160</v>
      </c>
      <c r="D5" s="133" t="s">
        <v>29</v>
      </c>
      <c r="E5" s="133" t="s">
        <v>30</v>
      </c>
      <c r="F5" s="134">
        <v>940117</v>
      </c>
      <c r="G5" s="134">
        <v>75209</v>
      </c>
      <c r="H5" s="134">
        <f t="shared" ref="H5:H16" si="0">F5+G5</f>
        <v>1015326</v>
      </c>
      <c r="I5" s="133" t="s">
        <v>30</v>
      </c>
      <c r="J5" s="133" t="s">
        <v>31</v>
      </c>
    </row>
    <row r="6" spans="1:10" ht="27" customHeight="1" outlineLevel="1" x14ac:dyDescent="0.25">
      <c r="B6" s="132">
        <v>45605</v>
      </c>
      <c r="C6" s="133" t="s">
        <v>161</v>
      </c>
      <c r="D6" s="133" t="s">
        <v>29</v>
      </c>
      <c r="E6" s="133" t="s">
        <v>30</v>
      </c>
      <c r="F6" s="134">
        <v>946499</v>
      </c>
      <c r="G6" s="134">
        <v>75720</v>
      </c>
      <c r="H6" s="134">
        <f t="shared" si="0"/>
        <v>1022219</v>
      </c>
      <c r="I6" s="133" t="s">
        <v>30</v>
      </c>
      <c r="J6" s="133" t="s">
        <v>31</v>
      </c>
    </row>
    <row r="7" spans="1:10" ht="27" customHeight="1" outlineLevel="1" x14ac:dyDescent="0.25">
      <c r="B7" s="132">
        <v>45608</v>
      </c>
      <c r="C7" s="133" t="s">
        <v>162</v>
      </c>
      <c r="D7" s="133" t="s">
        <v>29</v>
      </c>
      <c r="E7" s="133" t="s">
        <v>30</v>
      </c>
      <c r="F7" s="134">
        <v>1411772</v>
      </c>
      <c r="G7" s="134">
        <v>112942</v>
      </c>
      <c r="H7" s="134">
        <f t="shared" si="0"/>
        <v>1524714</v>
      </c>
      <c r="I7" s="133" t="s">
        <v>30</v>
      </c>
      <c r="J7" s="133" t="s">
        <v>31</v>
      </c>
    </row>
    <row r="8" spans="1:10" ht="27" customHeight="1" outlineLevel="1" x14ac:dyDescent="0.25">
      <c r="B8" s="132">
        <v>45610</v>
      </c>
      <c r="C8" s="133" t="s">
        <v>163</v>
      </c>
      <c r="D8" s="133" t="s">
        <v>29</v>
      </c>
      <c r="E8" s="133" t="s">
        <v>30</v>
      </c>
      <c r="F8" s="134">
        <v>868636</v>
      </c>
      <c r="G8" s="134">
        <v>69491</v>
      </c>
      <c r="H8" s="134">
        <f t="shared" si="0"/>
        <v>938127</v>
      </c>
      <c r="I8" s="133" t="s">
        <v>30</v>
      </c>
      <c r="J8" s="133" t="s">
        <v>31</v>
      </c>
    </row>
    <row r="9" spans="1:10" ht="27" customHeight="1" outlineLevel="1" x14ac:dyDescent="0.25">
      <c r="B9" s="132">
        <v>45612</v>
      </c>
      <c r="C9" s="133" t="s">
        <v>164</v>
      </c>
      <c r="D9" s="133" t="s">
        <v>29</v>
      </c>
      <c r="E9" s="133" t="s">
        <v>30</v>
      </c>
      <c r="F9" s="134">
        <v>809917</v>
      </c>
      <c r="G9" s="134">
        <v>64793</v>
      </c>
      <c r="H9" s="134">
        <f t="shared" si="0"/>
        <v>874710</v>
      </c>
      <c r="I9" s="133" t="s">
        <v>30</v>
      </c>
      <c r="J9" s="133" t="s">
        <v>31</v>
      </c>
    </row>
    <row r="10" spans="1:10" ht="27" customHeight="1" outlineLevel="1" x14ac:dyDescent="0.25">
      <c r="B10" s="132">
        <v>45615</v>
      </c>
      <c r="C10" s="133" t="s">
        <v>165</v>
      </c>
      <c r="D10" s="133" t="s">
        <v>29</v>
      </c>
      <c r="E10" s="133" t="s">
        <v>30</v>
      </c>
      <c r="F10" s="134">
        <v>2069153</v>
      </c>
      <c r="G10" s="134">
        <v>165532</v>
      </c>
      <c r="H10" s="134">
        <f t="shared" si="0"/>
        <v>2234685</v>
      </c>
      <c r="I10" s="133" t="s">
        <v>30</v>
      </c>
      <c r="J10" s="133" t="s">
        <v>31</v>
      </c>
    </row>
    <row r="11" spans="1:10" ht="27" customHeight="1" outlineLevel="1" x14ac:dyDescent="0.25">
      <c r="B11" s="132">
        <v>45617</v>
      </c>
      <c r="C11" s="133" t="s">
        <v>166</v>
      </c>
      <c r="D11" s="133" t="s">
        <v>29</v>
      </c>
      <c r="E11" s="133" t="s">
        <v>30</v>
      </c>
      <c r="F11" s="134">
        <v>1873853</v>
      </c>
      <c r="G11" s="134">
        <v>149908</v>
      </c>
      <c r="H11" s="134">
        <f t="shared" si="0"/>
        <v>2023761</v>
      </c>
      <c r="I11" s="133" t="s">
        <v>30</v>
      </c>
      <c r="J11" s="133" t="s">
        <v>31</v>
      </c>
    </row>
    <row r="12" spans="1:10" ht="27" customHeight="1" outlineLevel="1" x14ac:dyDescent="0.25">
      <c r="B12" s="132">
        <v>45619</v>
      </c>
      <c r="C12" s="133" t="s">
        <v>167</v>
      </c>
      <c r="D12" s="133" t="s">
        <v>29</v>
      </c>
      <c r="E12" s="133" t="s">
        <v>30</v>
      </c>
      <c r="F12" s="134">
        <v>666954</v>
      </c>
      <c r="G12" s="134">
        <v>53356</v>
      </c>
      <c r="H12" s="134">
        <f t="shared" si="0"/>
        <v>720310</v>
      </c>
      <c r="I12" s="133" t="s">
        <v>30</v>
      </c>
      <c r="J12" s="133" t="s">
        <v>31</v>
      </c>
    </row>
    <row r="13" spans="1:10" ht="27" customHeight="1" outlineLevel="1" x14ac:dyDescent="0.25">
      <c r="B13" s="132">
        <v>45622</v>
      </c>
      <c r="C13" s="133" t="s">
        <v>168</v>
      </c>
      <c r="D13" s="133" t="s">
        <v>29</v>
      </c>
      <c r="E13" s="133" t="s">
        <v>30</v>
      </c>
      <c r="F13" s="134">
        <v>1219662</v>
      </c>
      <c r="G13" s="134">
        <v>97573</v>
      </c>
      <c r="H13" s="134">
        <f t="shared" si="0"/>
        <v>1317235</v>
      </c>
      <c r="I13" s="133" t="s">
        <v>30</v>
      </c>
      <c r="J13" s="133" t="s">
        <v>31</v>
      </c>
    </row>
    <row r="14" spans="1:10" ht="27" customHeight="1" outlineLevel="1" x14ac:dyDescent="0.25">
      <c r="B14" s="132">
        <v>45624</v>
      </c>
      <c r="C14" s="133" t="s">
        <v>169</v>
      </c>
      <c r="D14" s="133" t="s">
        <v>29</v>
      </c>
      <c r="E14" s="133" t="s">
        <v>30</v>
      </c>
      <c r="F14" s="134">
        <v>1411772</v>
      </c>
      <c r="G14" s="134">
        <v>112942</v>
      </c>
      <c r="H14" s="134">
        <f t="shared" si="0"/>
        <v>1524714</v>
      </c>
      <c r="I14" s="133" t="s">
        <v>30</v>
      </c>
      <c r="J14" s="133" t="s">
        <v>31</v>
      </c>
    </row>
    <row r="15" spans="1:10" ht="27" customHeight="1" outlineLevel="1" x14ac:dyDescent="0.25">
      <c r="B15" s="132">
        <v>45625</v>
      </c>
      <c r="C15" s="133" t="s">
        <v>170</v>
      </c>
      <c r="D15" s="133" t="s">
        <v>132</v>
      </c>
      <c r="E15" s="133" t="s">
        <v>133</v>
      </c>
      <c r="F15" s="134">
        <v>-266782</v>
      </c>
      <c r="G15" s="134">
        <v>-21343</v>
      </c>
      <c r="H15" s="134">
        <f t="shared" si="0"/>
        <v>-288125</v>
      </c>
      <c r="I15" s="133" t="s">
        <v>30</v>
      </c>
      <c r="J15" s="133" t="s">
        <v>31</v>
      </c>
    </row>
    <row r="16" spans="1:10" ht="27" customHeight="1" outlineLevel="1" x14ac:dyDescent="0.25">
      <c r="B16" s="132">
        <v>45626</v>
      </c>
      <c r="C16" s="133" t="s">
        <v>171</v>
      </c>
      <c r="D16" s="133" t="s">
        <v>29</v>
      </c>
      <c r="E16" s="133" t="s">
        <v>30</v>
      </c>
      <c r="F16" s="134">
        <v>881399</v>
      </c>
      <c r="G16" s="134">
        <v>70512</v>
      </c>
      <c r="H16" s="134">
        <f t="shared" si="0"/>
        <v>951911</v>
      </c>
      <c r="I16" s="133" t="s">
        <v>30</v>
      </c>
      <c r="J16" s="133" t="s">
        <v>31</v>
      </c>
    </row>
    <row r="18" spans="7:8" x14ac:dyDescent="0.25">
      <c r="G18" s="135" t="s">
        <v>172</v>
      </c>
      <c r="H18" s="135">
        <f>SUM(H4:H14)+H16</f>
        <v>14794268</v>
      </c>
    </row>
    <row r="19" spans="7:8" x14ac:dyDescent="0.25">
      <c r="G19" s="135" t="s">
        <v>173</v>
      </c>
      <c r="H19" s="135">
        <f>H15</f>
        <v>-288125</v>
      </c>
    </row>
    <row r="20" spans="7:8" x14ac:dyDescent="0.25">
      <c r="G20" s="135">
        <f>SUM(F4:F16)-F15</f>
        <v>13698397</v>
      </c>
    </row>
  </sheetData>
  <mergeCells count="2">
    <mergeCell ref="A1:I1"/>
    <mergeCell ref="A2:I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8"/>
  <sheetViews>
    <sheetView topLeftCell="A7" zoomScaleNormal="100" workbookViewId="0">
      <selection activeCell="H18" sqref="H18"/>
    </sheetView>
  </sheetViews>
  <sheetFormatPr defaultColWidth="9.140625" defaultRowHeight="15" outlineLevelRow="1" x14ac:dyDescent="0.25"/>
  <cols>
    <col min="1" max="1" width="1.42578125" style="117" customWidth="1"/>
    <col min="2" max="2" width="14.28515625" style="121" customWidth="1"/>
    <col min="3" max="4" width="11.42578125" style="117" customWidth="1"/>
    <col min="5" max="5" width="48.7109375" style="117" customWidth="1"/>
    <col min="6" max="6" width="14.7109375" style="125" customWidth="1"/>
    <col min="7" max="7" width="13.7109375" style="125" customWidth="1"/>
    <col min="8" max="8" width="15.42578125" style="117" customWidth="1"/>
    <col min="9" max="9" width="50" style="117" customWidth="1"/>
    <col min="10" max="10" width="21.42578125" style="117" customWidth="1"/>
    <col min="11" max="16384" width="9.140625" style="117"/>
  </cols>
  <sheetData>
    <row r="1" spans="1:10" ht="32.25" customHeight="1" x14ac:dyDescent="0.3">
      <c r="A1" s="159" t="s">
        <v>91</v>
      </c>
      <c r="B1" s="159"/>
      <c r="C1" s="159"/>
      <c r="D1" s="159"/>
      <c r="E1" s="159"/>
      <c r="F1" s="159"/>
      <c r="G1" s="159"/>
      <c r="H1" s="159"/>
      <c r="I1" s="159"/>
    </row>
    <row r="2" spans="1:10" ht="32.25" customHeight="1" x14ac:dyDescent="0.25">
      <c r="A2" s="160" t="s">
        <v>140</v>
      </c>
      <c r="B2" s="160"/>
      <c r="C2" s="160"/>
      <c r="D2" s="160"/>
      <c r="E2" s="160"/>
      <c r="F2" s="160"/>
      <c r="G2" s="160"/>
      <c r="H2" s="160"/>
      <c r="I2" s="160"/>
    </row>
    <row r="3" spans="1:10" ht="42" customHeight="1" x14ac:dyDescent="0.25">
      <c r="B3" s="118" t="s">
        <v>20</v>
      </c>
      <c r="C3" s="119" t="s">
        <v>21</v>
      </c>
      <c r="D3" s="119" t="s">
        <v>22</v>
      </c>
      <c r="E3" s="119" t="s">
        <v>23</v>
      </c>
      <c r="F3" s="120" t="s">
        <v>24</v>
      </c>
      <c r="G3" s="120" t="s">
        <v>25</v>
      </c>
      <c r="H3" s="119" t="s">
        <v>38</v>
      </c>
      <c r="I3" s="119" t="s">
        <v>26</v>
      </c>
      <c r="J3" s="119" t="s">
        <v>27</v>
      </c>
    </row>
    <row r="4" spans="1:10" ht="30" customHeight="1" outlineLevel="1" x14ac:dyDescent="0.25">
      <c r="B4" s="122">
        <v>45566</v>
      </c>
      <c r="C4" s="123" t="s">
        <v>141</v>
      </c>
      <c r="D4" s="123" t="s">
        <v>29</v>
      </c>
      <c r="E4" s="123" t="s">
        <v>30</v>
      </c>
      <c r="F4" s="124">
        <v>1570689</v>
      </c>
      <c r="G4" s="124">
        <v>125655</v>
      </c>
      <c r="H4" s="124">
        <f>F4+G4</f>
        <v>1696344</v>
      </c>
      <c r="I4" s="123" t="s">
        <v>30</v>
      </c>
      <c r="J4" s="123" t="s">
        <v>31</v>
      </c>
    </row>
    <row r="5" spans="1:10" ht="30" customHeight="1" outlineLevel="1" x14ac:dyDescent="0.25">
      <c r="B5" s="122">
        <v>45568</v>
      </c>
      <c r="C5" s="123" t="s">
        <v>142</v>
      </c>
      <c r="D5" s="123" t="s">
        <v>29</v>
      </c>
      <c r="E5" s="123" t="s">
        <v>30</v>
      </c>
      <c r="F5" s="124">
        <v>2575907</v>
      </c>
      <c r="G5" s="124">
        <v>206073</v>
      </c>
      <c r="H5" s="124">
        <f t="shared" ref="H5:H17" si="0">F5+G5</f>
        <v>2781980</v>
      </c>
      <c r="I5" s="123" t="s">
        <v>30</v>
      </c>
      <c r="J5" s="123" t="s">
        <v>31</v>
      </c>
    </row>
    <row r="6" spans="1:10" ht="30" customHeight="1" outlineLevel="1" x14ac:dyDescent="0.25">
      <c r="B6" s="122">
        <v>45570</v>
      </c>
      <c r="C6" s="123" t="s">
        <v>143</v>
      </c>
      <c r="D6" s="123" t="s">
        <v>29</v>
      </c>
      <c r="E6" s="123" t="s">
        <v>30</v>
      </c>
      <c r="F6" s="124">
        <v>1684935</v>
      </c>
      <c r="G6" s="124">
        <v>134795</v>
      </c>
      <c r="H6" s="124">
        <f t="shared" si="0"/>
        <v>1819730</v>
      </c>
      <c r="I6" s="123" t="s">
        <v>30</v>
      </c>
      <c r="J6" s="123" t="s">
        <v>31</v>
      </c>
    </row>
    <row r="7" spans="1:10" ht="30" customHeight="1" outlineLevel="1" x14ac:dyDescent="0.25">
      <c r="B7" s="122">
        <v>45573</v>
      </c>
      <c r="C7" s="123" t="s">
        <v>144</v>
      </c>
      <c r="D7" s="123" t="s">
        <v>29</v>
      </c>
      <c r="E7" s="123" t="s">
        <v>30</v>
      </c>
      <c r="F7" s="124">
        <v>2029580</v>
      </c>
      <c r="G7" s="124">
        <v>162366</v>
      </c>
      <c r="H7" s="124">
        <f t="shared" si="0"/>
        <v>2191946</v>
      </c>
      <c r="I7" s="123" t="s">
        <v>30</v>
      </c>
      <c r="J7" s="123" t="s">
        <v>31</v>
      </c>
    </row>
    <row r="8" spans="1:10" ht="30" customHeight="1" outlineLevel="1" x14ac:dyDescent="0.25">
      <c r="B8" s="122">
        <v>45575</v>
      </c>
      <c r="C8" s="123" t="s">
        <v>145</v>
      </c>
      <c r="D8" s="123" t="s">
        <v>29</v>
      </c>
      <c r="E8" s="123" t="s">
        <v>30</v>
      </c>
      <c r="F8" s="124">
        <v>1057554</v>
      </c>
      <c r="G8" s="124">
        <v>84604</v>
      </c>
      <c r="H8" s="124">
        <f t="shared" si="0"/>
        <v>1142158</v>
      </c>
      <c r="I8" s="123" t="s">
        <v>30</v>
      </c>
      <c r="J8" s="123" t="s">
        <v>31</v>
      </c>
    </row>
    <row r="9" spans="1:10" ht="30" customHeight="1" outlineLevel="1" x14ac:dyDescent="0.25">
      <c r="B9" s="122">
        <v>45577</v>
      </c>
      <c r="C9" s="123" t="s">
        <v>146</v>
      </c>
      <c r="D9" s="123" t="s">
        <v>29</v>
      </c>
      <c r="E9" s="123" t="s">
        <v>30</v>
      </c>
      <c r="F9" s="124">
        <v>1411772</v>
      </c>
      <c r="G9" s="124">
        <v>112942</v>
      </c>
      <c r="H9" s="124">
        <f t="shared" si="0"/>
        <v>1524714</v>
      </c>
      <c r="I9" s="123" t="s">
        <v>30</v>
      </c>
      <c r="J9" s="123" t="s">
        <v>31</v>
      </c>
    </row>
    <row r="10" spans="1:10" ht="30" customHeight="1" outlineLevel="1" x14ac:dyDescent="0.25">
      <c r="B10" s="122">
        <v>45580</v>
      </c>
      <c r="C10" s="123" t="s">
        <v>147</v>
      </c>
      <c r="D10" s="123" t="s">
        <v>29</v>
      </c>
      <c r="E10" s="123" t="s">
        <v>30</v>
      </c>
      <c r="F10" s="124">
        <v>1418153</v>
      </c>
      <c r="G10" s="124">
        <v>113452</v>
      </c>
      <c r="H10" s="124">
        <f t="shared" si="0"/>
        <v>1531605</v>
      </c>
      <c r="I10" s="123" t="s">
        <v>30</v>
      </c>
      <c r="J10" s="123" t="s">
        <v>31</v>
      </c>
    </row>
    <row r="11" spans="1:10" ht="30" customHeight="1" outlineLevel="1" x14ac:dyDescent="0.25">
      <c r="B11" s="122">
        <v>45582</v>
      </c>
      <c r="C11" s="123" t="s">
        <v>148</v>
      </c>
      <c r="D11" s="123" t="s">
        <v>29</v>
      </c>
      <c r="E11" s="123" t="s">
        <v>30</v>
      </c>
      <c r="F11" s="124">
        <v>1284762</v>
      </c>
      <c r="G11" s="124">
        <v>102781</v>
      </c>
      <c r="H11" s="124">
        <f t="shared" si="0"/>
        <v>1387543</v>
      </c>
      <c r="I11" s="123" t="s">
        <v>30</v>
      </c>
      <c r="J11" s="123" t="s">
        <v>31</v>
      </c>
    </row>
    <row r="12" spans="1:10" ht="30" customHeight="1" outlineLevel="1" x14ac:dyDescent="0.25">
      <c r="B12" s="122">
        <v>45584</v>
      </c>
      <c r="C12" s="123" t="s">
        <v>149</v>
      </c>
      <c r="D12" s="123" t="s">
        <v>29</v>
      </c>
      <c r="E12" s="123" t="s">
        <v>30</v>
      </c>
      <c r="F12" s="124">
        <v>809917</v>
      </c>
      <c r="G12" s="124">
        <v>64793</v>
      </c>
      <c r="H12" s="124">
        <f t="shared" si="0"/>
        <v>874710</v>
      </c>
      <c r="I12" s="123" t="s">
        <v>30</v>
      </c>
      <c r="J12" s="123" t="s">
        <v>31</v>
      </c>
    </row>
    <row r="13" spans="1:10" ht="30" customHeight="1" outlineLevel="1" x14ac:dyDescent="0.25">
      <c r="B13" s="122">
        <v>45587</v>
      </c>
      <c r="C13" s="123" t="s">
        <v>150</v>
      </c>
      <c r="D13" s="123" t="s">
        <v>29</v>
      </c>
      <c r="E13" s="123" t="s">
        <v>30</v>
      </c>
      <c r="F13" s="124">
        <v>1681744</v>
      </c>
      <c r="G13" s="124">
        <v>134540</v>
      </c>
      <c r="H13" s="124">
        <f t="shared" si="0"/>
        <v>1816284</v>
      </c>
      <c r="I13" s="123" t="s">
        <v>30</v>
      </c>
      <c r="J13" s="123" t="s">
        <v>31</v>
      </c>
    </row>
    <row r="14" spans="1:10" ht="30" customHeight="1" outlineLevel="1" x14ac:dyDescent="0.25">
      <c r="B14" s="122">
        <v>45589</v>
      </c>
      <c r="C14" s="123" t="s">
        <v>151</v>
      </c>
      <c r="D14" s="123" t="s">
        <v>29</v>
      </c>
      <c r="E14" s="123" t="s">
        <v>30</v>
      </c>
      <c r="F14" s="124">
        <v>797154</v>
      </c>
      <c r="G14" s="124">
        <v>63772</v>
      </c>
      <c r="H14" s="124">
        <f t="shared" si="0"/>
        <v>860926</v>
      </c>
      <c r="I14" s="123" t="s">
        <v>30</v>
      </c>
      <c r="J14" s="123" t="s">
        <v>31</v>
      </c>
    </row>
    <row r="15" spans="1:10" ht="30" customHeight="1" outlineLevel="1" x14ac:dyDescent="0.25">
      <c r="B15" s="122">
        <v>45591</v>
      </c>
      <c r="C15" s="123" t="s">
        <v>152</v>
      </c>
      <c r="D15" s="123" t="s">
        <v>29</v>
      </c>
      <c r="E15" s="123" t="s">
        <v>30</v>
      </c>
      <c r="F15" s="124">
        <v>1151372</v>
      </c>
      <c r="G15" s="124">
        <v>92110</v>
      </c>
      <c r="H15" s="124">
        <f t="shared" si="0"/>
        <v>1243482</v>
      </c>
      <c r="I15" s="123" t="s">
        <v>30</v>
      </c>
      <c r="J15" s="123" t="s">
        <v>31</v>
      </c>
    </row>
    <row r="16" spans="1:10" ht="30" customHeight="1" outlineLevel="1" x14ac:dyDescent="0.25">
      <c r="B16" s="122">
        <v>45594</v>
      </c>
      <c r="C16" s="123" t="s">
        <v>153</v>
      </c>
      <c r="D16" s="123" t="s">
        <v>29</v>
      </c>
      <c r="E16" s="123" t="s">
        <v>30</v>
      </c>
      <c r="F16" s="124">
        <v>1210090</v>
      </c>
      <c r="G16" s="124">
        <v>96807</v>
      </c>
      <c r="H16" s="124">
        <f t="shared" si="0"/>
        <v>1306897</v>
      </c>
      <c r="I16" s="123" t="s">
        <v>30</v>
      </c>
      <c r="J16" s="123" t="s">
        <v>31</v>
      </c>
    </row>
    <row r="17" spans="2:10" ht="30" customHeight="1" outlineLevel="1" x14ac:dyDescent="0.25">
      <c r="B17" s="122">
        <v>45596</v>
      </c>
      <c r="C17" s="123" t="s">
        <v>154</v>
      </c>
      <c r="D17" s="123" t="s">
        <v>29</v>
      </c>
      <c r="E17" s="123" t="s">
        <v>30</v>
      </c>
      <c r="F17" s="124">
        <v>1226044</v>
      </c>
      <c r="G17" s="124">
        <v>98084</v>
      </c>
      <c r="H17" s="124">
        <f t="shared" si="0"/>
        <v>1324128</v>
      </c>
      <c r="I17" s="123" t="s">
        <v>30</v>
      </c>
      <c r="J17" s="123" t="s">
        <v>31</v>
      </c>
    </row>
    <row r="18" spans="2:10" ht="15.75" x14ac:dyDescent="0.25">
      <c r="F18" s="126">
        <f>SUM(F4:F17)</f>
        <v>19909673</v>
      </c>
      <c r="G18" s="126">
        <f t="shared" ref="G18:H18" si="1">SUM(G4:G17)</f>
        <v>1592774</v>
      </c>
      <c r="H18" s="126">
        <f t="shared" si="1"/>
        <v>21502447</v>
      </c>
    </row>
  </sheetData>
  <mergeCells count="2">
    <mergeCell ref="A1:I1"/>
    <mergeCell ref="A2:I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7"/>
  <sheetViews>
    <sheetView topLeftCell="A7" zoomScaleNormal="100" workbookViewId="0">
      <selection activeCell="A2" sqref="A2:I2"/>
    </sheetView>
  </sheetViews>
  <sheetFormatPr defaultColWidth="9.140625" defaultRowHeight="15" outlineLevelRow="1" x14ac:dyDescent="0.25"/>
  <cols>
    <col min="1" max="1" width="1.42578125" style="104" customWidth="1"/>
    <col min="2" max="2" width="14.28515625" style="108" customWidth="1"/>
    <col min="3" max="4" width="11.42578125" style="104" customWidth="1"/>
    <col min="5" max="5" width="50.140625" style="104" customWidth="1"/>
    <col min="6" max="6" width="17.140625" style="114" customWidth="1"/>
    <col min="7" max="7" width="15.7109375" style="114" customWidth="1"/>
    <col min="8" max="8" width="11.42578125" style="104" customWidth="1"/>
    <col min="9" max="9" width="50" style="104" customWidth="1"/>
    <col min="10" max="10" width="21.42578125" style="104" customWidth="1"/>
    <col min="11" max="16384" width="9.140625" style="104"/>
  </cols>
  <sheetData>
    <row r="1" spans="1:10" ht="28.5" customHeight="1" x14ac:dyDescent="0.3">
      <c r="A1" s="161" t="s">
        <v>44</v>
      </c>
      <c r="B1" s="161"/>
      <c r="C1" s="161"/>
      <c r="D1" s="161"/>
      <c r="E1" s="161"/>
      <c r="F1" s="161"/>
      <c r="G1" s="161"/>
      <c r="H1" s="161"/>
      <c r="I1" s="161"/>
    </row>
    <row r="2" spans="1:10" ht="28.5" customHeight="1" x14ac:dyDescent="0.25">
      <c r="A2" s="162" t="s">
        <v>120</v>
      </c>
      <c r="B2" s="162"/>
      <c r="C2" s="162"/>
      <c r="D2" s="162"/>
      <c r="E2" s="162"/>
      <c r="F2" s="162"/>
      <c r="G2" s="162"/>
      <c r="H2" s="162"/>
      <c r="I2" s="162"/>
    </row>
    <row r="3" spans="1:10" ht="41.25" customHeight="1" x14ac:dyDescent="0.25">
      <c r="B3" s="105" t="s">
        <v>20</v>
      </c>
      <c r="C3" s="106" t="s">
        <v>21</v>
      </c>
      <c r="D3" s="106" t="s">
        <v>22</v>
      </c>
      <c r="E3" s="106" t="s">
        <v>23</v>
      </c>
      <c r="F3" s="107" t="s">
        <v>24</v>
      </c>
      <c r="G3" s="107" t="s">
        <v>25</v>
      </c>
      <c r="H3" s="106" t="s">
        <v>38</v>
      </c>
      <c r="I3" s="106" t="s">
        <v>26</v>
      </c>
      <c r="J3" s="106" t="s">
        <v>27</v>
      </c>
    </row>
    <row r="4" spans="1:10" ht="27" customHeight="1" outlineLevel="1" x14ac:dyDescent="0.25">
      <c r="B4" s="110">
        <v>45539</v>
      </c>
      <c r="C4" s="111" t="s">
        <v>121</v>
      </c>
      <c r="D4" s="111" t="s">
        <v>29</v>
      </c>
      <c r="E4" s="111" t="s">
        <v>30</v>
      </c>
      <c r="F4" s="112">
        <v>3906624</v>
      </c>
      <c r="G4" s="112">
        <v>312530</v>
      </c>
      <c r="H4" s="112">
        <f>F4+G4</f>
        <v>4219154</v>
      </c>
      <c r="I4" s="111" t="s">
        <v>30</v>
      </c>
      <c r="J4" s="111" t="s">
        <v>31</v>
      </c>
    </row>
    <row r="5" spans="1:10" ht="27" customHeight="1" outlineLevel="1" x14ac:dyDescent="0.25">
      <c r="B5" s="110">
        <v>45541</v>
      </c>
      <c r="C5" s="111" t="s">
        <v>122</v>
      </c>
      <c r="D5" s="111" t="s">
        <v>29</v>
      </c>
      <c r="E5" s="111" t="s">
        <v>30</v>
      </c>
      <c r="F5" s="112">
        <v>1017981</v>
      </c>
      <c r="G5" s="112">
        <v>81438</v>
      </c>
      <c r="H5" s="112">
        <f t="shared" ref="H5:H14" si="0">F5+G5</f>
        <v>1099419</v>
      </c>
      <c r="I5" s="111" t="s">
        <v>30</v>
      </c>
      <c r="J5" s="111" t="s">
        <v>31</v>
      </c>
    </row>
    <row r="6" spans="1:10" ht="27" customHeight="1" outlineLevel="1" x14ac:dyDescent="0.25">
      <c r="B6" s="110">
        <v>45544</v>
      </c>
      <c r="C6" s="111" t="s">
        <v>123</v>
      </c>
      <c r="D6" s="111" t="s">
        <v>29</v>
      </c>
      <c r="E6" s="111" t="s">
        <v>30</v>
      </c>
      <c r="F6" s="112">
        <v>1554735</v>
      </c>
      <c r="G6" s="112">
        <v>124379</v>
      </c>
      <c r="H6" s="112">
        <f t="shared" si="0"/>
        <v>1679114</v>
      </c>
      <c r="I6" s="111" t="s">
        <v>30</v>
      </c>
      <c r="J6" s="111" t="s">
        <v>31</v>
      </c>
    </row>
    <row r="7" spans="1:10" ht="27" customHeight="1" outlineLevel="1" x14ac:dyDescent="0.25">
      <c r="B7" s="110">
        <v>45546</v>
      </c>
      <c r="C7" s="111" t="s">
        <v>124</v>
      </c>
      <c r="D7" s="111" t="s">
        <v>29</v>
      </c>
      <c r="E7" s="111" t="s">
        <v>30</v>
      </c>
      <c r="F7" s="112">
        <v>1746844</v>
      </c>
      <c r="G7" s="112">
        <v>139748</v>
      </c>
      <c r="H7" s="112">
        <f t="shared" si="0"/>
        <v>1886592</v>
      </c>
      <c r="I7" s="111" t="s">
        <v>30</v>
      </c>
      <c r="J7" s="111" t="s">
        <v>31</v>
      </c>
    </row>
    <row r="8" spans="1:10" ht="27" customHeight="1" outlineLevel="1" x14ac:dyDescent="0.25">
      <c r="B8" s="110">
        <v>45548</v>
      </c>
      <c r="C8" s="111" t="s">
        <v>125</v>
      </c>
      <c r="D8" s="111" t="s">
        <v>29</v>
      </c>
      <c r="E8" s="111" t="s">
        <v>30</v>
      </c>
      <c r="F8" s="112">
        <v>751199</v>
      </c>
      <c r="G8" s="112">
        <v>60096</v>
      </c>
      <c r="H8" s="112">
        <f t="shared" si="0"/>
        <v>811295</v>
      </c>
      <c r="I8" s="111" t="s">
        <v>30</v>
      </c>
      <c r="J8" s="111" t="s">
        <v>31</v>
      </c>
    </row>
    <row r="9" spans="1:10" ht="27" customHeight="1" outlineLevel="1" x14ac:dyDescent="0.25">
      <c r="B9" s="110">
        <v>45552</v>
      </c>
      <c r="C9" s="111" t="s">
        <v>126</v>
      </c>
      <c r="D9" s="111" t="s">
        <v>29</v>
      </c>
      <c r="E9" s="111" t="s">
        <v>30</v>
      </c>
      <c r="F9" s="112">
        <v>2677389</v>
      </c>
      <c r="G9" s="112">
        <v>214191</v>
      </c>
      <c r="H9" s="112">
        <f t="shared" si="0"/>
        <v>2891580</v>
      </c>
      <c r="I9" s="111" t="s">
        <v>30</v>
      </c>
      <c r="J9" s="111" t="s">
        <v>31</v>
      </c>
    </row>
    <row r="10" spans="1:10" ht="27" customHeight="1" outlineLevel="1" x14ac:dyDescent="0.25">
      <c r="B10" s="110">
        <v>45554</v>
      </c>
      <c r="C10" s="111" t="s">
        <v>127</v>
      </c>
      <c r="D10" s="111" t="s">
        <v>29</v>
      </c>
      <c r="E10" s="111" t="s">
        <v>30</v>
      </c>
      <c r="F10" s="112">
        <v>1297526</v>
      </c>
      <c r="G10" s="112">
        <v>103802</v>
      </c>
      <c r="H10" s="112">
        <f t="shared" si="0"/>
        <v>1401328</v>
      </c>
      <c r="I10" s="111" t="s">
        <v>30</v>
      </c>
      <c r="J10" s="111" t="s">
        <v>31</v>
      </c>
    </row>
    <row r="11" spans="1:10" ht="27" customHeight="1" outlineLevel="1" x14ac:dyDescent="0.25">
      <c r="B11" s="110">
        <v>45556</v>
      </c>
      <c r="C11" s="111" t="s">
        <v>128</v>
      </c>
      <c r="D11" s="111" t="s">
        <v>29</v>
      </c>
      <c r="E11" s="111" t="s">
        <v>30</v>
      </c>
      <c r="F11" s="112">
        <v>1545162</v>
      </c>
      <c r="G11" s="112">
        <v>123613</v>
      </c>
      <c r="H11" s="112">
        <f t="shared" si="0"/>
        <v>1668775</v>
      </c>
      <c r="I11" s="111" t="s">
        <v>30</v>
      </c>
      <c r="J11" s="111" t="s">
        <v>31</v>
      </c>
    </row>
    <row r="12" spans="1:10" ht="27" customHeight="1" outlineLevel="1" x14ac:dyDescent="0.25">
      <c r="B12" s="110">
        <v>45559</v>
      </c>
      <c r="C12" s="111" t="s">
        <v>129</v>
      </c>
      <c r="D12" s="111" t="s">
        <v>29</v>
      </c>
      <c r="E12" s="111" t="s">
        <v>30</v>
      </c>
      <c r="F12" s="112">
        <v>1688126</v>
      </c>
      <c r="G12" s="112">
        <v>135050</v>
      </c>
      <c r="H12" s="112">
        <f t="shared" si="0"/>
        <v>1823176</v>
      </c>
      <c r="I12" s="111" t="s">
        <v>30</v>
      </c>
      <c r="J12" s="111" t="s">
        <v>31</v>
      </c>
    </row>
    <row r="13" spans="1:10" ht="27" customHeight="1" outlineLevel="1" x14ac:dyDescent="0.25">
      <c r="B13" s="110">
        <v>45563</v>
      </c>
      <c r="C13" s="111" t="s">
        <v>130</v>
      </c>
      <c r="D13" s="111" t="s">
        <v>29</v>
      </c>
      <c r="E13" s="111" t="s">
        <v>30</v>
      </c>
      <c r="F13" s="112">
        <v>1365817</v>
      </c>
      <c r="G13" s="112">
        <v>109265</v>
      </c>
      <c r="H13" s="112">
        <f t="shared" si="0"/>
        <v>1475082</v>
      </c>
      <c r="I13" s="111" t="s">
        <v>30</v>
      </c>
      <c r="J13" s="111" t="s">
        <v>31</v>
      </c>
    </row>
    <row r="14" spans="1:10" ht="27" customHeight="1" outlineLevel="1" x14ac:dyDescent="0.25">
      <c r="B14" s="110">
        <v>45565</v>
      </c>
      <c r="C14" s="111" t="s">
        <v>131</v>
      </c>
      <c r="D14" s="111" t="s">
        <v>132</v>
      </c>
      <c r="E14" s="111" t="s">
        <v>133</v>
      </c>
      <c r="F14" s="112">
        <v>-406554</v>
      </c>
      <c r="G14" s="112">
        <v>-32524</v>
      </c>
      <c r="H14" s="112">
        <f t="shared" si="0"/>
        <v>-439078</v>
      </c>
      <c r="I14" s="111" t="s">
        <v>30</v>
      </c>
      <c r="J14" s="111" t="s">
        <v>31</v>
      </c>
    </row>
    <row r="15" spans="1:10" x14ac:dyDescent="0.25">
      <c r="B15" s="113"/>
      <c r="F15" s="109"/>
      <c r="G15" s="109"/>
      <c r="H15" s="112"/>
    </row>
    <row r="16" spans="1:10" ht="15.75" x14ac:dyDescent="0.25">
      <c r="F16" s="115" t="s">
        <v>134</v>
      </c>
      <c r="G16" s="115">
        <f>SUM(H4:H13)</f>
        <v>18955515</v>
      </c>
      <c r="H16" s="116"/>
    </row>
    <row r="17" spans="6:8" ht="15.75" x14ac:dyDescent="0.25">
      <c r="F17" s="115" t="s">
        <v>135</v>
      </c>
      <c r="G17" s="115">
        <f>H14</f>
        <v>-439078</v>
      </c>
      <c r="H17" s="116"/>
    </row>
  </sheetData>
  <mergeCells count="2">
    <mergeCell ref="A1:I1"/>
    <mergeCell ref="A2:I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outlinePr summaryBelow="0"/>
  </sheetPr>
  <dimension ref="A1:J17"/>
  <sheetViews>
    <sheetView topLeftCell="A9" zoomScaleNormal="100" workbookViewId="0">
      <selection activeCell="H17" sqref="H17"/>
    </sheetView>
  </sheetViews>
  <sheetFormatPr defaultColWidth="9.140625" defaultRowHeight="15" outlineLevelRow="1" x14ac:dyDescent="0.25"/>
  <cols>
    <col min="1" max="1" width="1.42578125" style="94" customWidth="1"/>
    <col min="2" max="2" width="14.28515625" style="98" customWidth="1"/>
    <col min="3" max="4" width="11.42578125" style="94" customWidth="1"/>
    <col min="5" max="5" width="51" style="94" customWidth="1"/>
    <col min="6" max="6" width="17.140625" style="102" customWidth="1"/>
    <col min="7" max="7" width="15.7109375" style="102" customWidth="1"/>
    <col min="8" max="8" width="13.42578125" style="94" customWidth="1"/>
    <col min="9" max="9" width="50" style="94" customWidth="1"/>
    <col min="10" max="10" width="21.42578125" style="94" customWidth="1"/>
    <col min="11" max="16384" width="9.140625" style="94"/>
  </cols>
  <sheetData>
    <row r="1" spans="1:10" ht="30.75" customHeight="1" x14ac:dyDescent="0.3">
      <c r="A1" s="163" t="s">
        <v>91</v>
      </c>
      <c r="B1" s="163"/>
      <c r="C1" s="163"/>
      <c r="D1" s="163"/>
      <c r="E1" s="163"/>
      <c r="F1" s="163"/>
      <c r="G1" s="163"/>
      <c r="H1" s="163"/>
      <c r="I1" s="163"/>
    </row>
    <row r="2" spans="1:10" ht="22.5" customHeight="1" x14ac:dyDescent="0.25">
      <c r="A2" s="164" t="s">
        <v>104</v>
      </c>
      <c r="B2" s="164"/>
      <c r="C2" s="164"/>
      <c r="D2" s="164"/>
      <c r="E2" s="164"/>
      <c r="F2" s="164"/>
      <c r="G2" s="164"/>
      <c r="H2" s="164"/>
      <c r="I2" s="164"/>
    </row>
    <row r="3" spans="1:10" ht="34.5" customHeight="1" x14ac:dyDescent="0.25">
      <c r="B3" s="95" t="s">
        <v>20</v>
      </c>
      <c r="C3" s="96" t="s">
        <v>21</v>
      </c>
      <c r="D3" s="96" t="s">
        <v>22</v>
      </c>
      <c r="E3" s="96" t="s">
        <v>23</v>
      </c>
      <c r="F3" s="97" t="s">
        <v>24</v>
      </c>
      <c r="G3" s="97" t="s">
        <v>25</v>
      </c>
      <c r="H3" s="96" t="s">
        <v>38</v>
      </c>
      <c r="I3" s="96" t="s">
        <v>26</v>
      </c>
      <c r="J3" s="96" t="s">
        <v>27</v>
      </c>
    </row>
    <row r="4" spans="1:10" ht="27" customHeight="1" outlineLevel="1" x14ac:dyDescent="0.25">
      <c r="B4" s="99">
        <v>45505</v>
      </c>
      <c r="C4" s="100" t="s">
        <v>105</v>
      </c>
      <c r="D4" s="100" t="s">
        <v>29</v>
      </c>
      <c r="E4" s="100" t="s">
        <v>30</v>
      </c>
      <c r="F4" s="101">
        <v>2478898</v>
      </c>
      <c r="G4" s="101">
        <v>198312</v>
      </c>
      <c r="H4" s="101">
        <f>F4+G4</f>
        <v>2677210</v>
      </c>
      <c r="I4" s="100" t="s">
        <v>30</v>
      </c>
      <c r="J4" s="100" t="s">
        <v>31</v>
      </c>
    </row>
    <row r="5" spans="1:10" ht="27" customHeight="1" outlineLevel="1" x14ac:dyDescent="0.25">
      <c r="B5" s="99">
        <v>45507</v>
      </c>
      <c r="C5" s="100" t="s">
        <v>106</v>
      </c>
      <c r="D5" s="100" t="s">
        <v>29</v>
      </c>
      <c r="E5" s="100" t="s">
        <v>30</v>
      </c>
      <c r="F5" s="101">
        <v>1411772</v>
      </c>
      <c r="G5" s="101">
        <v>112942</v>
      </c>
      <c r="H5" s="101">
        <f t="shared" ref="H5:H16" si="0">F5+G5</f>
        <v>1524714</v>
      </c>
      <c r="I5" s="100" t="s">
        <v>30</v>
      </c>
      <c r="J5" s="100" t="s">
        <v>31</v>
      </c>
    </row>
    <row r="6" spans="1:10" ht="27" customHeight="1" outlineLevel="1" x14ac:dyDescent="0.25">
      <c r="B6" s="99">
        <v>45509</v>
      </c>
      <c r="C6" s="100" t="s">
        <v>107</v>
      </c>
      <c r="D6" s="100" t="s">
        <v>29</v>
      </c>
      <c r="E6" s="100" t="s">
        <v>30</v>
      </c>
      <c r="F6" s="101">
        <v>2510807</v>
      </c>
      <c r="G6" s="101">
        <v>200865</v>
      </c>
      <c r="H6" s="101">
        <f t="shared" si="0"/>
        <v>2711672</v>
      </c>
      <c r="I6" s="100" t="s">
        <v>30</v>
      </c>
      <c r="J6" s="100" t="s">
        <v>31</v>
      </c>
    </row>
    <row r="7" spans="1:10" ht="27" customHeight="1" outlineLevel="1" x14ac:dyDescent="0.25">
      <c r="B7" s="99">
        <v>45512</v>
      </c>
      <c r="C7" s="100" t="s">
        <v>108</v>
      </c>
      <c r="D7" s="100" t="s">
        <v>29</v>
      </c>
      <c r="E7" s="100" t="s">
        <v>30</v>
      </c>
      <c r="F7" s="101">
        <v>2374225</v>
      </c>
      <c r="G7" s="101">
        <v>189938</v>
      </c>
      <c r="H7" s="101">
        <f t="shared" si="0"/>
        <v>2564163</v>
      </c>
      <c r="I7" s="100" t="s">
        <v>30</v>
      </c>
      <c r="J7" s="100" t="s">
        <v>31</v>
      </c>
    </row>
    <row r="8" spans="1:10" ht="27" customHeight="1" outlineLevel="1" x14ac:dyDescent="0.25">
      <c r="B8" s="99">
        <v>45514</v>
      </c>
      <c r="C8" s="100" t="s">
        <v>109</v>
      </c>
      <c r="D8" s="100" t="s">
        <v>29</v>
      </c>
      <c r="E8" s="100" t="s">
        <v>30</v>
      </c>
      <c r="F8" s="101">
        <v>1148181</v>
      </c>
      <c r="G8" s="101">
        <v>91854</v>
      </c>
      <c r="H8" s="101">
        <f t="shared" si="0"/>
        <v>1240035</v>
      </c>
      <c r="I8" s="100" t="s">
        <v>30</v>
      </c>
      <c r="J8" s="100" t="s">
        <v>31</v>
      </c>
    </row>
    <row r="9" spans="1:10" ht="27" customHeight="1" outlineLevel="1" x14ac:dyDescent="0.25">
      <c r="B9" s="99">
        <v>45516</v>
      </c>
      <c r="C9" s="100" t="s">
        <v>110</v>
      </c>
      <c r="D9" s="100" t="s">
        <v>29</v>
      </c>
      <c r="E9" s="100" t="s">
        <v>30</v>
      </c>
      <c r="F9" s="101">
        <v>2988842</v>
      </c>
      <c r="G9" s="101">
        <v>239107</v>
      </c>
      <c r="H9" s="101">
        <f t="shared" si="0"/>
        <v>3227949</v>
      </c>
      <c r="I9" s="100" t="s">
        <v>30</v>
      </c>
      <c r="J9" s="100" t="s">
        <v>31</v>
      </c>
    </row>
    <row r="10" spans="1:10" ht="27" customHeight="1" outlineLevel="1" x14ac:dyDescent="0.25">
      <c r="B10" s="99">
        <v>45518</v>
      </c>
      <c r="C10" s="100" t="s">
        <v>111</v>
      </c>
      <c r="D10" s="100" t="s">
        <v>29</v>
      </c>
      <c r="E10" s="100" t="s">
        <v>30</v>
      </c>
      <c r="F10" s="101">
        <v>1008408</v>
      </c>
      <c r="G10" s="101">
        <v>80673</v>
      </c>
      <c r="H10" s="101">
        <f t="shared" si="0"/>
        <v>1089081</v>
      </c>
      <c r="I10" s="100" t="s">
        <v>30</v>
      </c>
      <c r="J10" s="100" t="s">
        <v>31</v>
      </c>
    </row>
    <row r="11" spans="1:10" ht="27" customHeight="1" outlineLevel="1" x14ac:dyDescent="0.25">
      <c r="B11" s="99">
        <v>45520</v>
      </c>
      <c r="C11" s="100" t="s">
        <v>112</v>
      </c>
      <c r="D11" s="100" t="s">
        <v>29</v>
      </c>
      <c r="E11" s="100" t="s">
        <v>30</v>
      </c>
      <c r="F11" s="101">
        <v>1017981</v>
      </c>
      <c r="G11" s="101">
        <v>81438</v>
      </c>
      <c r="H11" s="101">
        <f t="shared" si="0"/>
        <v>1099419</v>
      </c>
      <c r="I11" s="100" t="s">
        <v>30</v>
      </c>
      <c r="J11" s="100" t="s">
        <v>31</v>
      </c>
    </row>
    <row r="12" spans="1:10" ht="27" customHeight="1" outlineLevel="1" x14ac:dyDescent="0.25">
      <c r="B12" s="99">
        <v>45523</v>
      </c>
      <c r="C12" s="100" t="s">
        <v>113</v>
      </c>
      <c r="D12" s="100" t="s">
        <v>29</v>
      </c>
      <c r="E12" s="100" t="s">
        <v>30</v>
      </c>
      <c r="F12" s="101">
        <v>2559952</v>
      </c>
      <c r="G12" s="101">
        <v>204796</v>
      </c>
      <c r="H12" s="101">
        <f t="shared" si="0"/>
        <v>2764748</v>
      </c>
      <c r="I12" s="100" t="s">
        <v>30</v>
      </c>
      <c r="J12" s="100" t="s">
        <v>31</v>
      </c>
    </row>
    <row r="13" spans="1:10" ht="27" customHeight="1" outlineLevel="1" x14ac:dyDescent="0.25">
      <c r="B13" s="99">
        <v>45525</v>
      </c>
      <c r="C13" s="100" t="s">
        <v>114</v>
      </c>
      <c r="D13" s="100" t="s">
        <v>29</v>
      </c>
      <c r="E13" s="100" t="s">
        <v>30</v>
      </c>
      <c r="F13" s="101">
        <v>1964480</v>
      </c>
      <c r="G13" s="101">
        <v>157158</v>
      </c>
      <c r="H13" s="101">
        <f t="shared" si="0"/>
        <v>2121638</v>
      </c>
      <c r="I13" s="100" t="s">
        <v>30</v>
      </c>
      <c r="J13" s="100" t="s">
        <v>31</v>
      </c>
    </row>
    <row r="14" spans="1:10" ht="27" customHeight="1" outlineLevel="1" x14ac:dyDescent="0.25">
      <c r="B14" s="99">
        <v>45527</v>
      </c>
      <c r="C14" s="100" t="s">
        <v>115</v>
      </c>
      <c r="D14" s="100" t="s">
        <v>29</v>
      </c>
      <c r="E14" s="100" t="s">
        <v>30</v>
      </c>
      <c r="F14" s="101">
        <v>1896189</v>
      </c>
      <c r="G14" s="101">
        <v>151695</v>
      </c>
      <c r="H14" s="101">
        <f t="shared" si="0"/>
        <v>2047884</v>
      </c>
      <c r="I14" s="100" t="s">
        <v>30</v>
      </c>
      <c r="J14" s="100" t="s">
        <v>31</v>
      </c>
    </row>
    <row r="15" spans="1:10" ht="27" customHeight="1" outlineLevel="1" x14ac:dyDescent="0.25">
      <c r="B15" s="99">
        <v>45531</v>
      </c>
      <c r="C15" s="100" t="s">
        <v>116</v>
      </c>
      <c r="D15" s="100" t="s">
        <v>29</v>
      </c>
      <c r="E15" s="100" t="s">
        <v>30</v>
      </c>
      <c r="F15" s="101">
        <v>1365817</v>
      </c>
      <c r="G15" s="101">
        <v>109265</v>
      </c>
      <c r="H15" s="101">
        <f t="shared" si="0"/>
        <v>1475082</v>
      </c>
      <c r="I15" s="100" t="s">
        <v>30</v>
      </c>
      <c r="J15" s="100" t="s">
        <v>31</v>
      </c>
    </row>
    <row r="16" spans="1:10" ht="27" customHeight="1" outlineLevel="1" x14ac:dyDescent="0.25">
      <c r="B16" s="99">
        <v>45532</v>
      </c>
      <c r="C16" s="100" t="s">
        <v>117</v>
      </c>
      <c r="D16" s="100" t="s">
        <v>29</v>
      </c>
      <c r="E16" s="100" t="s">
        <v>30</v>
      </c>
      <c r="F16" s="101">
        <v>2117016</v>
      </c>
      <c r="G16" s="101">
        <v>169361</v>
      </c>
      <c r="H16" s="101">
        <f t="shared" si="0"/>
        <v>2286377</v>
      </c>
      <c r="I16" s="100" t="s">
        <v>30</v>
      </c>
      <c r="J16" s="100" t="s">
        <v>31</v>
      </c>
    </row>
    <row r="17" spans="6:8" ht="15.75" x14ac:dyDescent="0.25">
      <c r="F17" s="103">
        <f>SUM(F4:F16)</f>
        <v>24842568</v>
      </c>
      <c r="G17" s="103">
        <f t="shared" ref="G17:H17" si="1">SUM(G4:G16)</f>
        <v>1987404</v>
      </c>
      <c r="H17" s="103">
        <f t="shared" si="1"/>
        <v>26829972</v>
      </c>
    </row>
  </sheetData>
  <mergeCells count="2">
    <mergeCell ref="A1:I1"/>
    <mergeCell ref="A2:I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outlinePr summaryBelow="0"/>
  </sheetPr>
  <dimension ref="A1:J12"/>
  <sheetViews>
    <sheetView topLeftCell="E1" zoomScaleNormal="100" workbookViewId="0">
      <selection activeCell="H12" sqref="H12"/>
    </sheetView>
  </sheetViews>
  <sheetFormatPr defaultColWidth="9.140625" defaultRowHeight="15" outlineLevelRow="1" x14ac:dyDescent="0.25"/>
  <cols>
    <col min="1" max="1" width="1.42578125" style="83" customWidth="1"/>
    <col min="2" max="2" width="14.28515625" style="87" customWidth="1"/>
    <col min="3" max="4" width="11.42578125" style="83" customWidth="1"/>
    <col min="5" max="5" width="57.140625" style="83" customWidth="1"/>
    <col min="6" max="6" width="17.140625" style="92" customWidth="1"/>
    <col min="7" max="7" width="15.7109375" style="92" customWidth="1"/>
    <col min="8" max="8" width="15.7109375" style="83" customWidth="1"/>
    <col min="9" max="9" width="50" style="83" customWidth="1"/>
    <col min="10" max="10" width="21.42578125" style="83" customWidth="1"/>
    <col min="11" max="16384" width="9.140625" style="83"/>
  </cols>
  <sheetData>
    <row r="1" spans="1:10" ht="24.75" customHeight="1" x14ac:dyDescent="0.3">
      <c r="A1" s="165" t="s">
        <v>44</v>
      </c>
      <c r="B1" s="165"/>
      <c r="C1" s="165"/>
      <c r="D1" s="165"/>
      <c r="E1" s="165"/>
      <c r="F1" s="165"/>
      <c r="G1" s="165"/>
      <c r="H1" s="165"/>
      <c r="I1" s="165"/>
    </row>
    <row r="2" spans="1:10" ht="24.75" customHeight="1" x14ac:dyDescent="0.25">
      <c r="A2" s="166" t="s">
        <v>93</v>
      </c>
      <c r="B2" s="166"/>
      <c r="C2" s="166"/>
      <c r="D2" s="166"/>
      <c r="E2" s="166"/>
      <c r="F2" s="166"/>
      <c r="G2" s="166"/>
      <c r="H2" s="166"/>
      <c r="I2" s="166"/>
    </row>
    <row r="3" spans="1:10" ht="39.75" customHeight="1" x14ac:dyDescent="0.25">
      <c r="B3" s="84" t="s">
        <v>20</v>
      </c>
      <c r="C3" s="85" t="s">
        <v>21</v>
      </c>
      <c r="D3" s="85" t="s">
        <v>22</v>
      </c>
      <c r="E3" s="85" t="s">
        <v>23</v>
      </c>
      <c r="F3" s="86" t="s">
        <v>24</v>
      </c>
      <c r="G3" s="86" t="s">
        <v>25</v>
      </c>
      <c r="H3" s="85" t="s">
        <v>38</v>
      </c>
      <c r="I3" s="85" t="s">
        <v>26</v>
      </c>
      <c r="J3" s="85" t="s">
        <v>27</v>
      </c>
    </row>
    <row r="4" spans="1:10" ht="29.25" customHeight="1" outlineLevel="1" x14ac:dyDescent="0.25">
      <c r="B4" s="88">
        <v>45481</v>
      </c>
      <c r="C4" s="89" t="s">
        <v>94</v>
      </c>
      <c r="D4" s="89" t="s">
        <v>29</v>
      </c>
      <c r="E4" s="89" t="s">
        <v>30</v>
      </c>
      <c r="F4" s="90">
        <v>4186169</v>
      </c>
      <c r="G4" s="90">
        <v>334894</v>
      </c>
      <c r="H4" s="90">
        <f>F4+G4</f>
        <v>4521063</v>
      </c>
      <c r="I4" s="89" t="s">
        <v>30</v>
      </c>
      <c r="J4" s="89" t="s">
        <v>31</v>
      </c>
    </row>
    <row r="5" spans="1:10" ht="29.25" customHeight="1" outlineLevel="1" x14ac:dyDescent="0.25">
      <c r="B5" s="88">
        <v>45484</v>
      </c>
      <c r="C5" s="89" t="s">
        <v>95</v>
      </c>
      <c r="D5" s="89" t="s">
        <v>29</v>
      </c>
      <c r="E5" s="89" t="s">
        <v>30</v>
      </c>
      <c r="F5" s="90">
        <v>1291144</v>
      </c>
      <c r="G5" s="90">
        <v>103292</v>
      </c>
      <c r="H5" s="90">
        <f t="shared" ref="H5:H11" si="0">F5+G5</f>
        <v>1394436</v>
      </c>
      <c r="I5" s="89" t="s">
        <v>30</v>
      </c>
      <c r="J5" s="89" t="s">
        <v>31</v>
      </c>
    </row>
    <row r="6" spans="1:10" ht="29.25" customHeight="1" outlineLevel="1" x14ac:dyDescent="0.25">
      <c r="B6" s="88">
        <v>45485</v>
      </c>
      <c r="C6" s="89" t="s">
        <v>96</v>
      </c>
      <c r="D6" s="89" t="s">
        <v>29</v>
      </c>
      <c r="E6" s="89" t="s">
        <v>30</v>
      </c>
      <c r="F6" s="90">
        <v>1135417</v>
      </c>
      <c r="G6" s="90">
        <v>90833</v>
      </c>
      <c r="H6" s="90">
        <f t="shared" si="0"/>
        <v>1226250</v>
      </c>
      <c r="I6" s="89" t="s">
        <v>30</v>
      </c>
      <c r="J6" s="89" t="s">
        <v>31</v>
      </c>
    </row>
    <row r="7" spans="1:10" ht="29.25" customHeight="1" outlineLevel="1" x14ac:dyDescent="0.25">
      <c r="B7" s="88">
        <v>45489</v>
      </c>
      <c r="C7" s="89" t="s">
        <v>97</v>
      </c>
      <c r="D7" s="89" t="s">
        <v>29</v>
      </c>
      <c r="E7" s="89" t="s">
        <v>30</v>
      </c>
      <c r="F7" s="90">
        <v>2969697</v>
      </c>
      <c r="G7" s="90">
        <v>237576</v>
      </c>
      <c r="H7" s="90">
        <f t="shared" si="0"/>
        <v>3207273</v>
      </c>
      <c r="I7" s="89" t="s">
        <v>30</v>
      </c>
      <c r="J7" s="89" t="s">
        <v>31</v>
      </c>
    </row>
    <row r="8" spans="1:10" ht="29.25" customHeight="1" outlineLevel="1" x14ac:dyDescent="0.25">
      <c r="B8" s="88">
        <v>45491</v>
      </c>
      <c r="C8" s="89" t="s">
        <v>98</v>
      </c>
      <c r="D8" s="89" t="s">
        <v>29</v>
      </c>
      <c r="E8" s="89" t="s">
        <v>30</v>
      </c>
      <c r="F8" s="90">
        <v>2413798</v>
      </c>
      <c r="G8" s="90">
        <v>193104</v>
      </c>
      <c r="H8" s="90">
        <f t="shared" si="0"/>
        <v>2606902</v>
      </c>
      <c r="I8" s="89" t="s">
        <v>30</v>
      </c>
      <c r="J8" s="89" t="s">
        <v>31</v>
      </c>
    </row>
    <row r="9" spans="1:10" ht="29.25" customHeight="1" outlineLevel="1" x14ac:dyDescent="0.25">
      <c r="B9" s="88">
        <v>45493</v>
      </c>
      <c r="C9" s="89" t="s">
        <v>99</v>
      </c>
      <c r="D9" s="89" t="s">
        <v>29</v>
      </c>
      <c r="E9" s="89" t="s">
        <v>30</v>
      </c>
      <c r="F9" s="90">
        <v>1707271</v>
      </c>
      <c r="G9" s="90">
        <v>136582</v>
      </c>
      <c r="H9" s="90">
        <f t="shared" si="0"/>
        <v>1843853</v>
      </c>
      <c r="I9" s="89" t="s">
        <v>30</v>
      </c>
      <c r="J9" s="89" t="s">
        <v>31</v>
      </c>
    </row>
    <row r="10" spans="1:10" ht="29.25" customHeight="1" outlineLevel="1" x14ac:dyDescent="0.25">
      <c r="B10" s="88">
        <v>45499</v>
      </c>
      <c r="C10" s="89" t="s">
        <v>100</v>
      </c>
      <c r="D10" s="89" t="s">
        <v>29</v>
      </c>
      <c r="E10" s="89" t="s">
        <v>30</v>
      </c>
      <c r="F10" s="90">
        <v>3099897</v>
      </c>
      <c r="G10" s="90">
        <v>247992</v>
      </c>
      <c r="H10" s="90">
        <f t="shared" si="0"/>
        <v>3347889</v>
      </c>
      <c r="I10" s="89" t="s">
        <v>30</v>
      </c>
      <c r="J10" s="89" t="s">
        <v>31</v>
      </c>
    </row>
    <row r="11" spans="1:10" ht="29.25" customHeight="1" outlineLevel="1" x14ac:dyDescent="0.25">
      <c r="B11" s="88">
        <v>45503</v>
      </c>
      <c r="C11" s="89" t="s">
        <v>101</v>
      </c>
      <c r="D11" s="89" t="s">
        <v>29</v>
      </c>
      <c r="E11" s="89" t="s">
        <v>30</v>
      </c>
      <c r="F11" s="90">
        <v>2432943</v>
      </c>
      <c r="G11" s="90">
        <v>194635</v>
      </c>
      <c r="H11" s="90">
        <f t="shared" si="0"/>
        <v>2627578</v>
      </c>
      <c r="I11" s="89" t="s">
        <v>30</v>
      </c>
      <c r="J11" s="89" t="s">
        <v>31</v>
      </c>
    </row>
    <row r="12" spans="1:10" ht="27" customHeight="1" x14ac:dyDescent="0.25">
      <c r="B12" s="91"/>
      <c r="F12" s="93">
        <f>SUM(F4:F11)</f>
        <v>19236336</v>
      </c>
      <c r="G12" s="93">
        <f t="shared" ref="G12:H12" si="1">SUM(G4:G11)</f>
        <v>1538908</v>
      </c>
      <c r="H12" s="93">
        <f t="shared" si="1"/>
        <v>20775244</v>
      </c>
    </row>
  </sheetData>
  <mergeCells count="2">
    <mergeCell ref="A1:I1"/>
    <mergeCell ref="A2:I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outlinePr summaryBelow="0"/>
  </sheetPr>
  <dimension ref="A1:J15"/>
  <sheetViews>
    <sheetView topLeftCell="A7" zoomScaleNormal="100" workbookViewId="0">
      <selection activeCell="H15" sqref="H15"/>
    </sheetView>
  </sheetViews>
  <sheetFormatPr defaultColWidth="9.140625" defaultRowHeight="15" outlineLevelRow="1" x14ac:dyDescent="0.25"/>
  <cols>
    <col min="1" max="1" width="1.42578125" style="73" customWidth="1"/>
    <col min="2" max="2" width="14.28515625" style="77" customWidth="1"/>
    <col min="3" max="4" width="11.42578125" style="73" customWidth="1"/>
    <col min="5" max="5" width="48.140625" style="73" customWidth="1"/>
    <col min="6" max="6" width="17.140625" style="81" customWidth="1"/>
    <col min="7" max="7" width="15.7109375" style="81" customWidth="1"/>
    <col min="8" max="8" width="15.7109375" style="73" customWidth="1"/>
    <col min="9" max="9" width="45.42578125" style="73" customWidth="1"/>
    <col min="10" max="10" width="15.42578125" style="73" customWidth="1"/>
    <col min="11" max="16384" width="9.140625" style="73"/>
  </cols>
  <sheetData>
    <row r="1" spans="1:10" ht="27.75" customHeight="1" x14ac:dyDescent="0.3">
      <c r="A1" s="167" t="s">
        <v>91</v>
      </c>
      <c r="B1" s="167"/>
      <c r="C1" s="167"/>
      <c r="D1" s="167"/>
      <c r="E1" s="167"/>
      <c r="F1" s="167"/>
      <c r="G1" s="167"/>
      <c r="H1" s="167"/>
      <c r="I1" s="167"/>
    </row>
    <row r="2" spans="1:10" ht="27.75" customHeight="1" x14ac:dyDescent="0.25">
      <c r="A2" s="168" t="s">
        <v>79</v>
      </c>
      <c r="B2" s="168"/>
      <c r="C2" s="168"/>
      <c r="D2" s="168"/>
      <c r="E2" s="168"/>
      <c r="F2" s="168"/>
      <c r="G2" s="168"/>
      <c r="H2" s="168"/>
      <c r="I2" s="168"/>
    </row>
    <row r="3" spans="1:10" ht="24.75" customHeight="1" x14ac:dyDescent="0.25">
      <c r="B3" s="74" t="s">
        <v>20</v>
      </c>
      <c r="C3" s="75" t="s">
        <v>21</v>
      </c>
      <c r="D3" s="75" t="s">
        <v>22</v>
      </c>
      <c r="E3" s="75" t="s">
        <v>23</v>
      </c>
      <c r="F3" s="76" t="s">
        <v>24</v>
      </c>
      <c r="G3" s="76" t="s">
        <v>25</v>
      </c>
      <c r="H3" s="75" t="s">
        <v>38</v>
      </c>
      <c r="I3" s="75" t="s">
        <v>26</v>
      </c>
      <c r="J3" s="75" t="s">
        <v>27</v>
      </c>
    </row>
    <row r="4" spans="1:10" ht="30" customHeight="1" outlineLevel="1" x14ac:dyDescent="0.25">
      <c r="B4" s="78">
        <v>45444</v>
      </c>
      <c r="C4" s="79" t="s">
        <v>80</v>
      </c>
      <c r="D4" s="79" t="s">
        <v>29</v>
      </c>
      <c r="E4" s="79" t="s">
        <v>30</v>
      </c>
      <c r="F4" s="80">
        <v>2026389</v>
      </c>
      <c r="G4" s="80">
        <v>162111</v>
      </c>
      <c r="H4" s="80">
        <f>F4+G4</f>
        <v>2188500</v>
      </c>
      <c r="I4" s="79" t="s">
        <v>30</v>
      </c>
      <c r="J4" s="79" t="s">
        <v>31</v>
      </c>
    </row>
    <row r="5" spans="1:10" ht="30" customHeight="1" outlineLevel="1" x14ac:dyDescent="0.25">
      <c r="B5" s="78">
        <v>45446</v>
      </c>
      <c r="C5" s="79" t="s">
        <v>81</v>
      </c>
      <c r="D5" s="79" t="s">
        <v>29</v>
      </c>
      <c r="E5" s="79" t="s">
        <v>30</v>
      </c>
      <c r="F5" s="80">
        <v>1343481</v>
      </c>
      <c r="G5" s="80">
        <v>107478</v>
      </c>
      <c r="H5" s="80">
        <f t="shared" ref="H5:H14" si="0">F5+G5</f>
        <v>1450959</v>
      </c>
      <c r="I5" s="79" t="s">
        <v>30</v>
      </c>
      <c r="J5" s="79" t="s">
        <v>31</v>
      </c>
    </row>
    <row r="6" spans="1:10" ht="30" customHeight="1" outlineLevel="1" x14ac:dyDescent="0.25">
      <c r="B6" s="78">
        <v>45449</v>
      </c>
      <c r="C6" s="79" t="s">
        <v>82</v>
      </c>
      <c r="D6" s="79" t="s">
        <v>29</v>
      </c>
      <c r="E6" s="79" t="s">
        <v>30</v>
      </c>
      <c r="F6" s="80">
        <v>887781</v>
      </c>
      <c r="G6" s="80">
        <v>71022</v>
      </c>
      <c r="H6" s="80">
        <f t="shared" si="0"/>
        <v>958803</v>
      </c>
      <c r="I6" s="79" t="s">
        <v>30</v>
      </c>
      <c r="J6" s="79" t="s">
        <v>31</v>
      </c>
    </row>
    <row r="7" spans="1:10" ht="30" customHeight="1" outlineLevel="1" x14ac:dyDescent="0.25">
      <c r="B7" s="78">
        <v>45450</v>
      </c>
      <c r="C7" s="79" t="s">
        <v>83</v>
      </c>
      <c r="D7" s="79" t="s">
        <v>29</v>
      </c>
      <c r="E7" s="79" t="s">
        <v>30</v>
      </c>
      <c r="F7" s="80">
        <v>1017981</v>
      </c>
      <c r="G7" s="80">
        <v>81438</v>
      </c>
      <c r="H7" s="80">
        <f t="shared" si="0"/>
        <v>1099419</v>
      </c>
      <c r="I7" s="79" t="s">
        <v>30</v>
      </c>
      <c r="J7" s="79" t="s">
        <v>31</v>
      </c>
    </row>
    <row r="8" spans="1:10" ht="30" customHeight="1" outlineLevel="1" x14ac:dyDescent="0.25">
      <c r="B8" s="78">
        <v>45453</v>
      </c>
      <c r="C8" s="79" t="s">
        <v>84</v>
      </c>
      <c r="D8" s="79" t="s">
        <v>29</v>
      </c>
      <c r="E8" s="79" t="s">
        <v>30</v>
      </c>
      <c r="F8" s="80">
        <v>2020007</v>
      </c>
      <c r="G8" s="80">
        <v>161601</v>
      </c>
      <c r="H8" s="80">
        <f t="shared" si="0"/>
        <v>2181608</v>
      </c>
      <c r="I8" s="79" t="s">
        <v>30</v>
      </c>
      <c r="J8" s="79" t="s">
        <v>31</v>
      </c>
    </row>
    <row r="9" spans="1:10" ht="30" customHeight="1" outlineLevel="1" x14ac:dyDescent="0.25">
      <c r="B9" s="78">
        <v>45456</v>
      </c>
      <c r="C9" s="79" t="s">
        <v>85</v>
      </c>
      <c r="D9" s="79" t="s">
        <v>29</v>
      </c>
      <c r="E9" s="79" t="s">
        <v>30</v>
      </c>
      <c r="F9" s="80">
        <v>2000862</v>
      </c>
      <c r="G9" s="80">
        <v>160069</v>
      </c>
      <c r="H9" s="80">
        <f t="shared" si="0"/>
        <v>2160931</v>
      </c>
      <c r="I9" s="79" t="s">
        <v>30</v>
      </c>
      <c r="J9" s="79" t="s">
        <v>31</v>
      </c>
    </row>
    <row r="10" spans="1:10" ht="30" customHeight="1" outlineLevel="1" x14ac:dyDescent="0.25">
      <c r="B10" s="78">
        <v>45458</v>
      </c>
      <c r="C10" s="79" t="s">
        <v>86</v>
      </c>
      <c r="D10" s="79" t="s">
        <v>29</v>
      </c>
      <c r="E10" s="79" t="s">
        <v>30</v>
      </c>
      <c r="F10" s="80">
        <v>2147017</v>
      </c>
      <c r="G10" s="80">
        <v>171761</v>
      </c>
      <c r="H10" s="80">
        <f t="shared" si="0"/>
        <v>2318778</v>
      </c>
      <c r="I10" s="79" t="s">
        <v>30</v>
      </c>
      <c r="J10" s="79" t="s">
        <v>31</v>
      </c>
    </row>
    <row r="11" spans="1:10" ht="30" customHeight="1" outlineLevel="1" x14ac:dyDescent="0.25">
      <c r="B11" s="78">
        <v>45460</v>
      </c>
      <c r="C11" s="79" t="s">
        <v>87</v>
      </c>
      <c r="D11" s="79" t="s">
        <v>29</v>
      </c>
      <c r="E11" s="79" t="s">
        <v>30</v>
      </c>
      <c r="F11" s="80">
        <v>2286789</v>
      </c>
      <c r="G11" s="80">
        <v>182943</v>
      </c>
      <c r="H11" s="80">
        <f t="shared" si="0"/>
        <v>2469732</v>
      </c>
      <c r="I11" s="79" t="s">
        <v>30</v>
      </c>
      <c r="J11" s="79" t="s">
        <v>31</v>
      </c>
    </row>
    <row r="12" spans="1:10" ht="30" customHeight="1" outlineLevel="1" x14ac:dyDescent="0.25">
      <c r="B12" s="78">
        <v>45462</v>
      </c>
      <c r="C12" s="79" t="s">
        <v>88</v>
      </c>
      <c r="D12" s="79" t="s">
        <v>29</v>
      </c>
      <c r="E12" s="79" t="s">
        <v>30</v>
      </c>
      <c r="F12" s="80">
        <v>1545162</v>
      </c>
      <c r="G12" s="80">
        <v>123613</v>
      </c>
      <c r="H12" s="80">
        <f t="shared" si="0"/>
        <v>1668775</v>
      </c>
      <c r="I12" s="79" t="s">
        <v>30</v>
      </c>
      <c r="J12" s="79" t="s">
        <v>31</v>
      </c>
    </row>
    <row r="13" spans="1:10" ht="30" customHeight="1" outlineLevel="1" x14ac:dyDescent="0.25">
      <c r="B13" s="78">
        <v>45465</v>
      </c>
      <c r="C13" s="79" t="s">
        <v>89</v>
      </c>
      <c r="D13" s="79" t="s">
        <v>29</v>
      </c>
      <c r="E13" s="79" t="s">
        <v>30</v>
      </c>
      <c r="F13" s="80">
        <v>1284762</v>
      </c>
      <c r="G13" s="80">
        <v>102781</v>
      </c>
      <c r="H13" s="80">
        <f t="shared" si="0"/>
        <v>1387543</v>
      </c>
      <c r="I13" s="79" t="s">
        <v>30</v>
      </c>
      <c r="J13" s="79" t="s">
        <v>31</v>
      </c>
    </row>
    <row r="14" spans="1:10" ht="30" customHeight="1" outlineLevel="1" x14ac:dyDescent="0.25">
      <c r="B14" s="78">
        <v>45467</v>
      </c>
      <c r="C14" s="79" t="s">
        <v>90</v>
      </c>
      <c r="D14" s="79" t="s">
        <v>29</v>
      </c>
      <c r="E14" s="79" t="s">
        <v>30</v>
      </c>
      <c r="F14" s="80">
        <v>2156589</v>
      </c>
      <c r="G14" s="80">
        <v>172527</v>
      </c>
      <c r="H14" s="80">
        <f t="shared" si="0"/>
        <v>2329116</v>
      </c>
      <c r="I14" s="79" t="s">
        <v>30</v>
      </c>
      <c r="J14" s="79" t="s">
        <v>31</v>
      </c>
    </row>
    <row r="15" spans="1:10" ht="15.75" x14ac:dyDescent="0.25">
      <c r="F15" s="82">
        <f>SUM(F4:F14)</f>
        <v>18716820</v>
      </c>
      <c r="G15" s="82">
        <f t="shared" ref="G15:H15" si="1">SUM(G4:G14)</f>
        <v>1497344</v>
      </c>
      <c r="H15" s="82">
        <f t="shared" si="1"/>
        <v>20214164</v>
      </c>
    </row>
  </sheetData>
  <mergeCells count="2">
    <mergeCell ref="A1:I1"/>
    <mergeCell ref="A2:I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outlinePr summaryBelow="0"/>
  </sheetPr>
  <dimension ref="A1:J16"/>
  <sheetViews>
    <sheetView zoomScaleNormal="100" workbookViewId="0">
      <selection activeCell="H16" sqref="H16"/>
    </sheetView>
  </sheetViews>
  <sheetFormatPr defaultColWidth="9.140625" defaultRowHeight="15" outlineLevelRow="1" x14ac:dyDescent="0.25"/>
  <cols>
    <col min="1" max="1" width="1.42578125" style="62" customWidth="1"/>
    <col min="2" max="2" width="14.28515625" style="70" customWidth="1"/>
    <col min="3" max="4" width="11.42578125" style="62" customWidth="1"/>
    <col min="5" max="5" width="47.140625" style="62" customWidth="1"/>
    <col min="6" max="6" width="17.140625" style="71" customWidth="1"/>
    <col min="7" max="7" width="15.7109375" style="71" customWidth="1"/>
    <col min="8" max="8" width="11.42578125" style="62" customWidth="1"/>
    <col min="9" max="9" width="50" style="62" customWidth="1"/>
    <col min="10" max="10" width="21.42578125" style="62" customWidth="1"/>
    <col min="11" max="16384" width="9.140625" style="62"/>
  </cols>
  <sheetData>
    <row r="1" spans="1:10" ht="33" customHeight="1" x14ac:dyDescent="0.3">
      <c r="A1" s="169" t="s">
        <v>44</v>
      </c>
      <c r="B1" s="169"/>
      <c r="C1" s="169"/>
      <c r="D1" s="169"/>
      <c r="E1" s="169"/>
      <c r="F1" s="169"/>
      <c r="G1" s="169"/>
      <c r="H1" s="169"/>
      <c r="I1" s="169"/>
    </row>
    <row r="2" spans="1:10" ht="33" customHeight="1" x14ac:dyDescent="0.25">
      <c r="A2" s="170" t="s">
        <v>63</v>
      </c>
      <c r="B2" s="170"/>
      <c r="C2" s="170"/>
      <c r="D2" s="170"/>
      <c r="E2" s="170"/>
      <c r="F2" s="170"/>
      <c r="G2" s="170"/>
      <c r="H2" s="170"/>
      <c r="I2" s="170"/>
    </row>
    <row r="3" spans="1:10" ht="23.25" customHeight="1" x14ac:dyDescent="0.25">
      <c r="B3" s="63" t="s">
        <v>20</v>
      </c>
      <c r="C3" s="64" t="s">
        <v>21</v>
      </c>
      <c r="D3" s="64" t="s">
        <v>22</v>
      </c>
      <c r="E3" s="64" t="s">
        <v>23</v>
      </c>
      <c r="F3" s="65" t="s">
        <v>24</v>
      </c>
      <c r="G3" s="65" t="s">
        <v>25</v>
      </c>
      <c r="H3" s="64" t="s">
        <v>38</v>
      </c>
      <c r="I3" s="64" t="s">
        <v>26</v>
      </c>
      <c r="J3" s="64" t="s">
        <v>27</v>
      </c>
    </row>
    <row r="4" spans="1:10" ht="23.25" customHeight="1" outlineLevel="1" x14ac:dyDescent="0.25">
      <c r="B4" s="66">
        <v>45416</v>
      </c>
      <c r="C4" s="67" t="s">
        <v>64</v>
      </c>
      <c r="D4" s="67" t="s">
        <v>29</v>
      </c>
      <c r="E4" s="67" t="s">
        <v>30</v>
      </c>
      <c r="F4" s="68">
        <v>3438161</v>
      </c>
      <c r="G4" s="68">
        <v>275053</v>
      </c>
      <c r="H4" s="68">
        <f>F4+G4</f>
        <v>3713214</v>
      </c>
      <c r="I4" s="67" t="s">
        <v>30</v>
      </c>
      <c r="J4" s="67" t="s">
        <v>31</v>
      </c>
    </row>
    <row r="5" spans="1:10" ht="23.25" customHeight="1" outlineLevel="1" x14ac:dyDescent="0.25">
      <c r="B5" s="66">
        <v>45418</v>
      </c>
      <c r="C5" s="67" t="s">
        <v>65</v>
      </c>
      <c r="D5" s="67" t="s">
        <v>29</v>
      </c>
      <c r="E5" s="67" t="s">
        <v>30</v>
      </c>
      <c r="F5" s="68">
        <v>3913006</v>
      </c>
      <c r="G5" s="68">
        <v>313040</v>
      </c>
      <c r="H5" s="68">
        <f t="shared" ref="H5:H15" si="0">F5+G5</f>
        <v>4226046</v>
      </c>
      <c r="I5" s="67" t="s">
        <v>30</v>
      </c>
      <c r="J5" s="67" t="s">
        <v>31</v>
      </c>
    </row>
    <row r="6" spans="1:10" ht="23.25" customHeight="1" outlineLevel="1" x14ac:dyDescent="0.25">
      <c r="B6" s="66">
        <v>45420</v>
      </c>
      <c r="C6" s="67" t="s">
        <v>66</v>
      </c>
      <c r="D6" s="67" t="s">
        <v>29</v>
      </c>
      <c r="E6" s="67" t="s">
        <v>30</v>
      </c>
      <c r="F6" s="68">
        <v>1496017</v>
      </c>
      <c r="G6" s="68">
        <v>119681</v>
      </c>
      <c r="H6" s="68">
        <f t="shared" si="0"/>
        <v>1615698</v>
      </c>
      <c r="I6" s="67" t="s">
        <v>30</v>
      </c>
      <c r="J6" s="67" t="s">
        <v>31</v>
      </c>
    </row>
    <row r="7" spans="1:10" ht="23.25" customHeight="1" outlineLevel="1" x14ac:dyDescent="0.25">
      <c r="B7" s="66">
        <v>45423</v>
      </c>
      <c r="C7" s="67" t="s">
        <v>67</v>
      </c>
      <c r="D7" s="67" t="s">
        <v>29</v>
      </c>
      <c r="E7" s="67" t="s">
        <v>30</v>
      </c>
      <c r="F7" s="68">
        <v>1756417</v>
      </c>
      <c r="G7" s="68">
        <v>140513</v>
      </c>
      <c r="H7" s="68">
        <f t="shared" si="0"/>
        <v>1896930</v>
      </c>
      <c r="I7" s="67" t="s">
        <v>30</v>
      </c>
      <c r="J7" s="67" t="s">
        <v>31</v>
      </c>
    </row>
    <row r="8" spans="1:10" ht="23.25" customHeight="1" outlineLevel="1" x14ac:dyDescent="0.25">
      <c r="B8" s="66">
        <v>45425</v>
      </c>
      <c r="C8" s="67" t="s">
        <v>68</v>
      </c>
      <c r="D8" s="67" t="s">
        <v>29</v>
      </c>
      <c r="E8" s="67" t="s">
        <v>30</v>
      </c>
      <c r="F8" s="68">
        <v>2696534</v>
      </c>
      <c r="G8" s="68">
        <v>215723</v>
      </c>
      <c r="H8" s="68">
        <f t="shared" si="0"/>
        <v>2912257</v>
      </c>
      <c r="I8" s="67" t="s">
        <v>30</v>
      </c>
      <c r="J8" s="67" t="s">
        <v>31</v>
      </c>
    </row>
    <row r="9" spans="1:10" ht="23.25" customHeight="1" outlineLevel="1" x14ac:dyDescent="0.25">
      <c r="B9" s="66">
        <v>45427</v>
      </c>
      <c r="C9" s="67" t="s">
        <v>69</v>
      </c>
      <c r="D9" s="67" t="s">
        <v>29</v>
      </c>
      <c r="E9" s="67" t="s">
        <v>30</v>
      </c>
      <c r="F9" s="68">
        <v>2485280</v>
      </c>
      <c r="G9" s="68">
        <v>198822</v>
      </c>
      <c r="H9" s="68">
        <f t="shared" si="0"/>
        <v>2684102</v>
      </c>
      <c r="I9" s="67" t="s">
        <v>30</v>
      </c>
      <c r="J9" s="67" t="s">
        <v>31</v>
      </c>
    </row>
    <row r="10" spans="1:10" ht="23.25" customHeight="1" outlineLevel="1" x14ac:dyDescent="0.25">
      <c r="B10" s="66">
        <v>45429</v>
      </c>
      <c r="C10" s="67" t="s">
        <v>70</v>
      </c>
      <c r="D10" s="67" t="s">
        <v>29</v>
      </c>
      <c r="E10" s="67" t="s">
        <v>30</v>
      </c>
      <c r="F10" s="68">
        <v>1197327</v>
      </c>
      <c r="G10" s="68">
        <v>95786</v>
      </c>
      <c r="H10" s="68">
        <f t="shared" si="0"/>
        <v>1293113</v>
      </c>
      <c r="I10" s="67" t="s">
        <v>30</v>
      </c>
      <c r="J10" s="67" t="s">
        <v>31</v>
      </c>
    </row>
    <row r="11" spans="1:10" ht="23.25" customHeight="1" outlineLevel="1" x14ac:dyDescent="0.25">
      <c r="B11" s="66">
        <v>45433</v>
      </c>
      <c r="C11" s="67" t="s">
        <v>71</v>
      </c>
      <c r="D11" s="67" t="s">
        <v>29</v>
      </c>
      <c r="E11" s="67" t="s">
        <v>30</v>
      </c>
      <c r="F11" s="68">
        <v>2175734</v>
      </c>
      <c r="G11" s="68">
        <v>174059</v>
      </c>
      <c r="H11" s="68">
        <f t="shared" si="0"/>
        <v>2349793</v>
      </c>
      <c r="I11" s="67" t="s">
        <v>30</v>
      </c>
      <c r="J11" s="67" t="s">
        <v>31</v>
      </c>
    </row>
    <row r="12" spans="1:10" ht="23.25" customHeight="1" outlineLevel="1" x14ac:dyDescent="0.25">
      <c r="B12" s="66">
        <v>45434</v>
      </c>
      <c r="C12" s="67" t="s">
        <v>72</v>
      </c>
      <c r="D12" s="67" t="s">
        <v>29</v>
      </c>
      <c r="E12" s="67" t="s">
        <v>30</v>
      </c>
      <c r="F12" s="68">
        <v>1411772</v>
      </c>
      <c r="G12" s="68">
        <v>112942</v>
      </c>
      <c r="H12" s="68">
        <f t="shared" si="0"/>
        <v>1524714</v>
      </c>
      <c r="I12" s="67" t="s">
        <v>30</v>
      </c>
      <c r="J12" s="67" t="s">
        <v>31</v>
      </c>
    </row>
    <row r="13" spans="1:10" ht="23.25" customHeight="1" outlineLevel="1" x14ac:dyDescent="0.25">
      <c r="B13" s="66">
        <v>45437</v>
      </c>
      <c r="C13" s="67" t="s">
        <v>73</v>
      </c>
      <c r="D13" s="67" t="s">
        <v>29</v>
      </c>
      <c r="E13" s="67" t="s">
        <v>30</v>
      </c>
      <c r="F13" s="68">
        <v>1470490</v>
      </c>
      <c r="G13" s="68">
        <v>117639</v>
      </c>
      <c r="H13" s="68">
        <f t="shared" si="0"/>
        <v>1588129</v>
      </c>
      <c r="I13" s="67" t="s">
        <v>30</v>
      </c>
      <c r="J13" s="67" t="s">
        <v>31</v>
      </c>
    </row>
    <row r="14" spans="1:10" ht="23.25" customHeight="1" outlineLevel="1" x14ac:dyDescent="0.25">
      <c r="B14" s="66">
        <v>45439</v>
      </c>
      <c r="C14" s="67" t="s">
        <v>74</v>
      </c>
      <c r="D14" s="67" t="s">
        <v>29</v>
      </c>
      <c r="E14" s="67" t="s">
        <v>30</v>
      </c>
      <c r="F14" s="68">
        <v>2963316</v>
      </c>
      <c r="G14" s="68">
        <v>237065</v>
      </c>
      <c r="H14" s="68">
        <f t="shared" si="0"/>
        <v>3200381</v>
      </c>
      <c r="I14" s="67" t="s">
        <v>30</v>
      </c>
      <c r="J14" s="67" t="s">
        <v>31</v>
      </c>
    </row>
    <row r="15" spans="1:10" ht="23.25" customHeight="1" outlineLevel="1" x14ac:dyDescent="0.25">
      <c r="B15" s="66">
        <v>45441</v>
      </c>
      <c r="C15" s="67" t="s">
        <v>75</v>
      </c>
      <c r="D15" s="67" t="s">
        <v>29</v>
      </c>
      <c r="E15" s="67" t="s">
        <v>30</v>
      </c>
      <c r="F15" s="68">
        <v>2032771</v>
      </c>
      <c r="G15" s="68">
        <v>162622</v>
      </c>
      <c r="H15" s="68">
        <f t="shared" si="0"/>
        <v>2195393</v>
      </c>
      <c r="I15" s="67" t="s">
        <v>30</v>
      </c>
      <c r="J15" s="67" t="s">
        <v>31</v>
      </c>
    </row>
    <row r="16" spans="1:10" x14ac:dyDescent="0.25">
      <c r="B16" s="69"/>
      <c r="F16" s="72">
        <f>SUM(F4:F15)</f>
        <v>27036825</v>
      </c>
      <c r="G16" s="72">
        <f t="shared" ref="G16:H16" si="1">SUM(G4:G15)</f>
        <v>2162945</v>
      </c>
      <c r="H16" s="72">
        <f t="shared" si="1"/>
        <v>29199770</v>
      </c>
    </row>
  </sheetData>
  <mergeCells count="2">
    <mergeCell ref="A1:I1"/>
    <mergeCell ref="A2:I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Công nợ</vt:lpstr>
      <vt:lpstr>T12</vt:lpstr>
      <vt:lpstr>T11</vt:lpstr>
      <vt:lpstr>T10</vt:lpstr>
      <vt:lpstr>T9</vt:lpstr>
      <vt:lpstr>T8</vt:lpstr>
      <vt:lpstr>T7</vt:lpstr>
      <vt:lpstr>T6</vt:lpstr>
      <vt:lpstr>T5</vt:lpstr>
      <vt:lpstr>T4</vt:lpstr>
      <vt:lpstr>T3</vt:lpstr>
      <vt:lpstr>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2023-06-05T07:06:41Z</dcterms:created>
  <dcterms:modified xsi:type="dcterms:W3CDTF">2025-02-24T04:43:25Z</dcterms:modified>
</cp:coreProperties>
</file>