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<sst xmlns="http://schemas.openxmlformats.org/spreadsheetml/2006/main" count="111" uniqueCount="111">
  <si>
    <t>Chi nhánh đổi/trả</t>
  </si>
  <si>
    <t>Mã phiếu</t>
  </si>
  <si>
    <t>Barcode</t>
  </si>
  <si>
    <t>Tên sản phẩm</t>
  </si>
  <si>
    <t>Đơn vị</t>
  </si>
  <si>
    <t>Số lượng cần đổi/trả</t>
  </si>
  <si>
    <t>Số lượng đã hoàn tất</t>
  </si>
  <si>
    <t>Lý do</t>
  </si>
  <si>
    <t>HSD</t>
  </si>
  <si>
    <t>Hình ảnh 1</t>
  </si>
  <si>
    <t>Hình ảnh 2</t>
  </si>
  <si>
    <t>Trạng thái</t>
  </si>
  <si>
    <t>Loại phiếu</t>
  </si>
  <si>
    <t>KFM_HCM_NBE - SH14-15 Saigon South Residences - MINI</t>
  </si>
  <si>
    <t>THN033902</t>
  </si>
  <si>
    <t>8938529045856</t>
  </si>
  <si>
    <t>NGỌC THƠM - CHÂN GIÒ HEO MUỐI 300G</t>
  </si>
  <si>
    <t>GÓI</t>
  </si>
  <si>
    <t>Sản phẩm xì chân không</t>
  </si>
  <si>
    <t>21-03-2025</t>
  </si>
  <si>
    <t>Mới</t>
  </si>
  <si>
    <t>Trả</t>
  </si>
  <si>
    <t>KFM_HCM_TDU - 539 Đỗ Xuân Hợp - MINI</t>
  </si>
  <si>
    <t>THN033903</t>
  </si>
  <si>
    <t>8938529045924</t>
  </si>
  <si>
    <t>NGỌC THƠM - GÀ MUỐI 500G</t>
  </si>
  <si>
    <t>Sản phẩm chất lượng (bị chảy nhớt, phồng bao bì trong điều kiện bảo quản đúng nhiệt độ)</t>
  </si>
  <si>
    <t>18-03-2025</t>
  </si>
  <si>
    <t>KFM_HCM_BTH - 86B Vũ Tùng - MINI</t>
  </si>
  <si>
    <t>THN033907</t>
  </si>
  <si>
    <t>8938529045238</t>
  </si>
  <si>
    <t>NGỌC THƠM - CHÂN GIÒ HEO MUỐI 500G</t>
  </si>
  <si>
    <t>07-03-2025</t>
  </si>
  <si>
    <t>KFM_HCM_BTH - 54 Vũ Huy Tấn - MINI</t>
  </si>
  <si>
    <t>THN033911</t>
  </si>
  <si>
    <t>8938529045917</t>
  </si>
  <si>
    <t>NGỌC THƠM - GÀ HẤP XÌ DẦU 500G</t>
  </si>
  <si>
    <t>KFM_HCM_GVA - 15 Nguyên Hồng - MINI</t>
  </si>
  <si>
    <t>THN033912</t>
  </si>
  <si>
    <t>14-03-2025</t>
  </si>
  <si>
    <t>KFM_HCM_Q10 - BB17 Trường Sơn - MART</t>
  </si>
  <si>
    <t>THN033913</t>
  </si>
  <si>
    <t>13-03-2025</t>
  </si>
  <si>
    <t>KFM_HCM_TDU - 46 Trần Não - MINI</t>
  </si>
  <si>
    <t>THN033914</t>
  </si>
  <si>
    <t>31-03-2025</t>
  </si>
  <si>
    <t>KFM_HCM_Q07 - 10 Đường Số 67 Tân Kiểng - MINI</t>
  </si>
  <si>
    <t>THN033916</t>
  </si>
  <si>
    <t>19-03-2025</t>
  </si>
  <si>
    <t>KFM_HCM_TDU - S10.02 Vinhomes Grand Park - MINI</t>
  </si>
  <si>
    <t>THN033919</t>
  </si>
  <si>
    <t>14-04-2025</t>
  </si>
  <si>
    <t>19-06-2025</t>
  </si>
  <si>
    <t>KFM_HCM_Q12 - AS19 Block A Prosper Plaza - MINI</t>
  </si>
  <si>
    <t>THN033920</t>
  </si>
  <si>
    <t>24-03-2025</t>
  </si>
  <si>
    <t>KFM_HCM_TPH - RS4 Richstar - MINI</t>
  </si>
  <si>
    <t>THN033921</t>
  </si>
  <si>
    <t>Đổi trả sản phẩm cận date</t>
  </si>
  <si>
    <t>27-01-2025</t>
  </si>
  <si>
    <t>12-03-2025</t>
  </si>
  <si>
    <t>KFM_HCM_TPH - 128 Vườn Lài - MINI</t>
  </si>
  <si>
    <t>THN033924</t>
  </si>
  <si>
    <t>KFM_HCM_GVA - 308 Lê Văn Thọ - MINI</t>
  </si>
  <si>
    <t>THN033926</t>
  </si>
  <si>
    <t>29-01-2025</t>
  </si>
  <si>
    <t>KFM_HCM_Q07 - 31 Tân Mỹ - MART</t>
  </si>
  <si>
    <t>THN033928</t>
  </si>
  <si>
    <t>01-03-2025</t>
  </si>
  <si>
    <t>01-03-2026</t>
  </si>
  <si>
    <t>KFM_HCM_Q12 - 678 Nguyễn Văn Quá - MART</t>
  </si>
  <si>
    <t>THN033929</t>
  </si>
  <si>
    <t>09-04-2025</t>
  </si>
  <si>
    <t>KFM_HCM_TDU - A1.04 Jamila Khang Điền - MINI</t>
  </si>
  <si>
    <t>THN033930</t>
  </si>
  <si>
    <t>KFM_HCM_Q7 - 01 Đường Số 10 Tân Kiểng - MINI</t>
  </si>
  <si>
    <t>THN033933</t>
  </si>
  <si>
    <t>17-03-2025</t>
  </si>
  <si>
    <t>KFM_HCM_NBE - 166E Lê Văn Lương - MART</t>
  </si>
  <si>
    <t>THN033934</t>
  </si>
  <si>
    <t>KFM_HCM_Q07 - 436 Nguyễn Thị Thập - MART</t>
  </si>
  <si>
    <t>THN033935</t>
  </si>
  <si>
    <t>KFM_HCM_TBI - 64A Cửu Long - MINI</t>
  </si>
  <si>
    <t>THN033936</t>
  </si>
  <si>
    <t>KFM_HCM_TDU - 160A Nguyễn Thị Định - MINI</t>
  </si>
  <si>
    <t>THN033937</t>
  </si>
  <si>
    <t>19-02-2025</t>
  </si>
  <si>
    <t>KFM_HCM_BTA - 66/70 Bình Thành - MINI</t>
  </si>
  <si>
    <t>THN033938</t>
  </si>
  <si>
    <t>30-01-2025</t>
  </si>
  <si>
    <t>KFM_HCM_BTA - AK4 Akari City - MINI</t>
  </si>
  <si>
    <t>THN033939</t>
  </si>
  <si>
    <t>10-03-2025</t>
  </si>
  <si>
    <t>KFM_HCM_BCH - TMDV2 Mizuki Park - MINI</t>
  </si>
  <si>
    <t>THN033941</t>
  </si>
  <si>
    <t>KFM_HCM_TDU - 1426 Nguyễn Duy Trinh - MINI</t>
  </si>
  <si>
    <t>THN033942</t>
  </si>
  <si>
    <t>KFM_HCM_TBI - 22 Hoàng Hoa Thám - MART</t>
  </si>
  <si>
    <t>THN033944</t>
  </si>
  <si>
    <t>KFM_HCM_BTH - 107 Bình Quới - MINI</t>
  </si>
  <si>
    <t>THN033945</t>
  </si>
  <si>
    <t>28-01-2025</t>
  </si>
  <si>
    <t>KFM_HCM_Q07 - 39 Lý Phục Man - MINI</t>
  </si>
  <si>
    <t>THN033946</t>
  </si>
  <si>
    <t>KFM_HCM_TDU - S1.05 Vinhomes Grand Park - MINI</t>
  </si>
  <si>
    <t>THN033947</t>
  </si>
  <si>
    <t>KFM_HCM_Q07 - 571 Huỳnh Tấn Phát - MART</t>
  </si>
  <si>
    <t>THN033948</t>
  </si>
  <si>
    <t>28-02-2025</t>
  </si>
  <si>
    <t>KFM_HCM_TPH - S1.0.38 Block A5 Diamond Celadon City - MINI</t>
  </si>
  <si>
    <t>THN033949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</si>
</sst>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sz val="12"/>
      <color rgb="FFFFFF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E89140"/>
      </patternFill>
    </fill>
    <fill>
      <patternFill patternType="solid">
        <fgColor rgb="FF3766F1"/>
      </patternFill>
    </fill>
  </fills>
  <borders count="3">
    <border>
      <left/>
      <right/>
      <top/>
      <bottom/>
      <diagonal/>
    </border>
    <border outline="1"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">
    <xf applyFont="1" fontId="0"/>
    <xf applyFont="1" fontId="0" applyFill="1" fillId="2" applyBorder="1" borderId="1"/>
    <xf applyFont="1" fontId="0" applyFill="1" fillId="2" applyBorder="1" borderId="2"/>
    <xf applyFont="1" fontId="1" applyFill="1" fillId="3"/>
  </cellXf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40"/>
  <sheetViews>
    <sheetView showGridLines="1" workbookViewId="0" rightToLeft="0" zoomScale="100" zoomScaleNormal="100" zoomScalePageLayoutView="100"/>
  </sheetViews>
  <sheetFormatPr baseColWidth="10" defaultRowHeight="16"/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F2" s="0" t="n">
        <v>1</v>
      </c>
      <c r="G2" s="0" t="n">
        <v>0</v>
      </c>
      <c r="H2" s="0" t="s">
        <v>18</v>
      </c>
      <c r="I2" s="0" t="s">
        <v>19</v>
      </c>
      <c r="J2" s="0">
        <f>HYPERLINK("https://s3.kingfood.co/purchase-return/855736b8-7af4-4cd3-87e2-3ba2afb3bb86/image_picker_8A05A96A-EEA3-41E7-9743-303F8D132469-45798-000006A6AD435442.jpg", "Hình ảnh 1")</f>
      </c>
      <c r="K2" s="0">
        <f>HYPERLINK("https://s3.kingfood.co/purchase-return/99d258b8-84fe-40cb-8f86-6186e919bc11/image_picker_005FD001-086A-402D-93E9-BFA251314553-45798-000006A6B4332DF2.jpg", "Hình ảnh 2")</f>
      </c>
      <c r="L2" s="3" t="s">
        <v>20</v>
      </c>
      <c r="M2" s="0" t="s">
        <v>21</v>
      </c>
    </row>
    <row r="3" spans="1:13">
      <c r="A3" s="0" t="s">
        <v>13</v>
      </c>
      <c r="B3" s="0" t="s">
        <v>14</v>
      </c>
      <c r="C3" s="0" t="s">
        <v>15</v>
      </c>
      <c r="D3" s="0" t="s">
        <v>16</v>
      </c>
      <c r="E3" s="0" t="s">
        <v>17</v>
      </c>
      <c r="F3" s="0" t="n">
        <v>1</v>
      </c>
      <c r="G3" s="0" t="n">
        <v>0</v>
      </c>
      <c r="H3" s="0" t="s">
        <v>18</v>
      </c>
      <c r="I3" s="0" t="s">
        <v>19</v>
      </c>
      <c r="J3" s="0">
        <f>HYPERLINK("https://s3.kingfood.co/purchase-return/0dbe5670-1f02-4824-a6e0-84cf342927d3/image_picker_4F29AC23-6E07-44F4-AB4C-6231844A7A14-4385-0000040AB369CBA5.jpg", "Hình ảnh 1")</f>
      </c>
      <c r="K3" s="0">
        <f>HYPERLINK("https://s3.kingfood.co/purchase-return/ce10b148-d3a1-4c2c-9a18-7c3a373f21a8/image_picker_C15241C0-F1D0-4677-9122-10D0A6AA8109-4385-0000040ABDCE93CF.jpg", "Hình ảnh 2")</f>
      </c>
      <c r="L3" s="3" t="s">
        <v>20</v>
      </c>
      <c r="M3" s="0" t="s">
        <v>21</v>
      </c>
    </row>
    <row r="4" spans="1:13">
      <c r="A4" s="0" t="s">
        <v>22</v>
      </c>
      <c r="B4" s="0" t="s">
        <v>23</v>
      </c>
      <c r="C4" s="0" t="s">
        <v>24</v>
      </c>
      <c r="D4" s="0" t="s">
        <v>25</v>
      </c>
      <c r="E4" s="0" t="s">
        <v>17</v>
      </c>
      <c r="F4" s="0" t="n">
        <v>1</v>
      </c>
      <c r="G4" s="0" t="n">
        <v>0</v>
      </c>
      <c r="H4" s="0" t="s">
        <v>26</v>
      </c>
      <c r="I4" s="0" t="s">
        <v>27</v>
      </c>
      <c r="J4" s="0">
        <f>HYPERLINK("https://s3.kingfood.co/purchase-return/0576fec8-d49a-4cc7-a563-de72355305db/image_picker_5D598D8F-42D1-4B0B-A11B-55D372B48A1F-34430-00000B2147FC22F2.jpg", "Hình ảnh 1")</f>
      </c>
      <c r="K4" s="0">
        <f>HYPERLINK("https://s3.kingfood.co/purchase-return/08093812-407b-43fc-84eb-2d68c6c3c495/image_picker_FE67BBD3-0744-4992-98D7-D91598A1FB78-34430-00000B214F484FEA.jpg", "Hình ảnh 2")</f>
      </c>
      <c r="L4" s="3" t="s">
        <v>20</v>
      </c>
      <c r="M4" s="0" t="s">
        <v>21</v>
      </c>
    </row>
    <row r="5" spans="1:13">
      <c r="A5" s="0" t="s">
        <v>28</v>
      </c>
      <c r="B5" s="0" t="s">
        <v>29</v>
      </c>
      <c r="C5" s="0" t="s">
        <v>30</v>
      </c>
      <c r="D5" s="0" t="s">
        <v>31</v>
      </c>
      <c r="E5" s="0" t="s">
        <v>17</v>
      </c>
      <c r="F5" s="0" t="n">
        <v>1</v>
      </c>
      <c r="G5" s="0" t="n">
        <v>0</v>
      </c>
      <c r="H5" s="0" t="s">
        <v>18</v>
      </c>
      <c r="I5" s="0" t="s">
        <v>32</v>
      </c>
      <c r="J5" s="0">
        <f>HYPERLINK("https://s3.kingfood.co/purchase-return/eea4b7d6-50cd-4e69-be79-e2382142da3f/image_picker_EB7F9AE1-E1F7-4CA2-9F26-A7862AADE385-22486-000011C3B48EB4D0.jpg", "Hình ảnh 1")</f>
      </c>
      <c r="K5" s="0">
        <f>HYPERLINK("https://s3.kingfood.co/purchase-return/be5586d9-5b17-4ac9-aac5-defb16916879/image_picker_0C113142-7EAB-430A-A386-B92FA8B8FD8E-22486-000011C3BE1B3530.jpg", "Hình ảnh 2")</f>
      </c>
      <c r="L5" s="3" t="s">
        <v>20</v>
      </c>
      <c r="M5" s="0" t="s">
        <v>21</v>
      </c>
    </row>
    <row r="6" spans="1:13">
      <c r="A6" s="0" t="s">
        <v>28</v>
      </c>
      <c r="B6" s="0" t="s">
        <v>29</v>
      </c>
      <c r="C6" s="0" t="s">
        <v>30</v>
      </c>
      <c r="D6" s="0" t="s">
        <v>31</v>
      </c>
      <c r="E6" s="0" t="s">
        <v>17</v>
      </c>
      <c r="F6" s="0" t="n">
        <v>1</v>
      </c>
      <c r="G6" s="0" t="n">
        <v>0</v>
      </c>
      <c r="H6" s="0" t="s">
        <v>18</v>
      </c>
      <c r="I6" s="0" t="s">
        <v>27</v>
      </c>
      <c r="J6" s="0">
        <f>HYPERLINK("https://s3.kingfood.co/purchase-return/996b7372-411d-407c-9671-cf9788da6e76/image_picker_7D4FDC8D-E95D-4682-AF44-D6E7EBC38638-22486-000011C42C155816.jpg", "Hình ảnh 1")</f>
      </c>
      <c r="K6" s="0">
        <f>HYPERLINK("https://s3.kingfood.co/purchase-return/0db21c43-138d-4c9c-9842-e55287d78559/image_picker_F39969F9-FD88-4795-90F8-E76649914B0A-22486-000011C4327E2E87.jpg", "Hình ảnh 2")</f>
      </c>
      <c r="L6" s="3" t="s">
        <v>20</v>
      </c>
      <c r="M6" s="0" t="s">
        <v>21</v>
      </c>
    </row>
    <row r="7" spans="1:13">
      <c r="A7" s="0" t="s">
        <v>33</v>
      </c>
      <c r="B7" s="0" t="s">
        <v>34</v>
      </c>
      <c r="C7" s="0" t="s">
        <v>35</v>
      </c>
      <c r="D7" s="0" t="s">
        <v>36</v>
      </c>
      <c r="E7" s="0" t="s">
        <v>17</v>
      </c>
      <c r="F7" s="0" t="n">
        <v>2</v>
      </c>
      <c r="G7" s="0" t="n">
        <v>0</v>
      </c>
      <c r="H7" s="0" t="s">
        <v>18</v>
      </c>
      <c r="I7" s="0" t="s">
        <v>32</v>
      </c>
      <c r="J7" s="0">
        <f>HYPERLINK("https://s3.kingfood.co/purchase-return/ecc0c9cf-d3eb-42ff-b8ad-84c3e8c27b13/image_picker_53012B34-52AC-4DC7-AF72-C65CDED09E81-20193-00000E6B8F4A8ECF.jpg", "Hình ảnh 1")</f>
      </c>
      <c r="K7" s="0">
        <f>HYPERLINK("https://s3.kingfood.co/purchase-return/7f80b62c-37e8-4123-b70a-600f72b8eb3d/image_picker_7A6FBA5B-A76B-4FB7-8EDB-E9AD2FC7BDCD-20193-00000E6BA1DBB998.jpg", "Hình ảnh 2")</f>
      </c>
      <c r="L7" s="3" t="s">
        <v>20</v>
      </c>
      <c r="M7" s="0" t="s">
        <v>21</v>
      </c>
    </row>
    <row r="8" spans="1:13">
      <c r="A8" s="0" t="s">
        <v>37</v>
      </c>
      <c r="B8" s="0" t="s">
        <v>38</v>
      </c>
      <c r="C8" s="0" t="s">
        <v>15</v>
      </c>
      <c r="D8" s="0" t="s">
        <v>16</v>
      </c>
      <c r="E8" s="0" t="s">
        <v>17</v>
      </c>
      <c r="F8" s="0" t="n">
        <v>1</v>
      </c>
      <c r="G8" s="0" t="n">
        <v>0</v>
      </c>
      <c r="H8" s="0" t="s">
        <v>18</v>
      </c>
      <c r="I8" s="0" t="s">
        <v>39</v>
      </c>
      <c r="J8" s="0">
        <f>HYPERLINK("https://s3.kingfood.co/purchase-return/5f951ba6-e98b-4591-b1b2-e9dbe9626eb7/image_picker_4F56C240-BF2F-4654-B952-3916A87B1471-71755-00000F19447C935B.jpg", "Hình ảnh 1")</f>
      </c>
      <c r="K8" s="0">
        <f>HYPERLINK("https://s3.kingfood.co/purchase-return/92a7ce98-c6be-4331-a220-86585ff1b666/image_picker_3B85B6F2-ED29-4045-83A3-656429465CA4-71755-00000F194B3F3A58.jpg", "Hình ảnh 2")</f>
      </c>
      <c r="L8" s="3" t="s">
        <v>20</v>
      </c>
      <c r="M8" s="0" t="s">
        <v>21</v>
      </c>
    </row>
    <row r="9" spans="1:13">
      <c r="A9" s="0" t="s">
        <v>40</v>
      </c>
      <c r="B9" s="0" t="s">
        <v>41</v>
      </c>
      <c r="C9" s="0" t="s">
        <v>24</v>
      </c>
      <c r="D9" s="0" t="s">
        <v>25</v>
      </c>
      <c r="E9" s="0" t="s">
        <v>17</v>
      </c>
      <c r="F9" s="0" t="n">
        <v>1</v>
      </c>
      <c r="G9" s="0" t="n">
        <v>0</v>
      </c>
      <c r="H9" s="0" t="s">
        <v>18</v>
      </c>
      <c r="I9" s="0" t="s">
        <v>42</v>
      </c>
      <c r="J9" s="0">
        <f>HYPERLINK("https://s3.kingfood.co/purchase-return/eb15a9b1-b1b2-458a-8952-c9ac79780d47/a88ecfc9-3d7e-43c3-8464-8d46f8239d5988553168765296418.jpg", "Hình ảnh 1")</f>
      </c>
      <c r="K9" s="0">
        <f>HYPERLINK("https://s3.kingfood.co/purchase-return/9fccc5ea-bdad-45d4-91a4-53ee4dbf6890/87752623-1c52-4634-976b-a9393ffbdb2e5385213683347973913.jpg", "Hình ảnh 2")</f>
      </c>
      <c r="L9" s="3" t="s">
        <v>20</v>
      </c>
      <c r="M9" s="0" t="s">
        <v>21</v>
      </c>
    </row>
    <row r="10" spans="1:13">
      <c r="A10" s="0" t="s">
        <v>43</v>
      </c>
      <c r="B10" s="0" t="s">
        <v>44</v>
      </c>
      <c r="C10" s="0" t="s">
        <v>24</v>
      </c>
      <c r="D10" s="0" t="s">
        <v>25</v>
      </c>
      <c r="E10" s="0" t="s">
        <v>17</v>
      </c>
      <c r="F10" s="0" t="n">
        <v>1</v>
      </c>
      <c r="G10" s="0" t="n">
        <v>0</v>
      </c>
      <c r="H10" s="0" t="s">
        <v>18</v>
      </c>
      <c r="I10" s="0" t="s">
        <v>45</v>
      </c>
      <c r="J10" s="0">
        <f>HYPERLINK("https://s3.kingfood.co/purchase-return/07c5f2a5-d0fa-4110-bad9-21ca4b5b5636/image_picker_263E2106-5207-4CC4-BC0A-093273EB64EA-17228-00000A7BFABD6CB4.jpg", "Hình ảnh 1")</f>
      </c>
      <c r="K10" s="0">
        <f>HYPERLINK("https://s3.kingfood.co/purchase-return/8a50d0cc-8c1c-4d67-af48-e08dd12280b5/image_picker_76BBB677-EB52-48E8-986A-0F7E787B65DD-17228-00000A7C117658C6.jpg", "Hình ảnh 2")</f>
      </c>
      <c r="L10" s="3" t="s">
        <v>20</v>
      </c>
      <c r="M10" s="0" t="s">
        <v>21</v>
      </c>
    </row>
    <row r="11" spans="1:13">
      <c r="A11" s="0" t="s">
        <v>46</v>
      </c>
      <c r="B11" s="0" t="s">
        <v>47</v>
      </c>
      <c r="C11" s="0" t="s">
        <v>24</v>
      </c>
      <c r="D11" s="0" t="s">
        <v>25</v>
      </c>
      <c r="E11" s="0" t="s">
        <v>17</v>
      </c>
      <c r="F11" s="0" t="n">
        <v>2</v>
      </c>
      <c r="G11" s="0" t="n">
        <v>0</v>
      </c>
      <c r="H11" s="0" t="s">
        <v>26</v>
      </c>
      <c r="I11" s="0" t="s">
        <v>48</v>
      </c>
      <c r="J11" s="0">
        <f>HYPERLINK("https://s3.kingfood.co/purchase-return/cb4c7e80-ee25-44a5-a4fc-c4fdb7142f5f/image_picker_775CBC55-018D-4805-8378-7337E1480017-5862-000002355EBA9D6A.jpg", "Hình ảnh 1")</f>
      </c>
      <c r="K11" s="0">
        <f>HYPERLINK("https://s3.kingfood.co/purchase-return/832a14ed-036a-45c8-a4f3-708dc50c41bc/image_picker_DB113967-3E7B-4321-905E-34C9B3698740-5862-0000023569E94169.jpg", "Hình ảnh 2")</f>
      </c>
      <c r="L11" s="3" t="s">
        <v>20</v>
      </c>
      <c r="M11" s="0" t="s">
        <v>21</v>
      </c>
    </row>
    <row r="12" spans="1:13">
      <c r="A12" s="0" t="s">
        <v>49</v>
      </c>
      <c r="B12" s="0" t="s">
        <v>50</v>
      </c>
      <c r="C12" s="0" t="s">
        <v>15</v>
      </c>
      <c r="D12" s="0" t="s">
        <v>16</v>
      </c>
      <c r="E12" s="0" t="s">
        <v>17</v>
      </c>
      <c r="F12" s="0" t="n">
        <v>2</v>
      </c>
      <c r="G12" s="0" t="n">
        <v>0</v>
      </c>
      <c r="H12" s="0" t="s">
        <v>18</v>
      </c>
      <c r="I12" s="0" t="s">
        <v>45</v>
      </c>
      <c r="J12" s="0">
        <f>HYPERLINK("https://s3.kingfood.co/purchase-return/68eeee3e-4c08-46d4-93f8-a49f292b7d47/image_picker_4E6D7275-2331-4B1A-8931-34B6CA6FB1FD-51906-000004EAA6BDFAB7.jpg", "Hình ảnh 1")</f>
      </c>
      <c r="K12" s="0">
        <f>HYPERLINK("https://s3.kingfood.co/purchase-return/88f62067-c295-4673-a7fa-d7838fad1676/image_picker_FCADC68E-B8CB-4DEB-9A06-8491A52F7D5C-51906-000004EAAE2E4433.jpg", "Hình ảnh 2")</f>
      </c>
      <c r="L12" s="3" t="s">
        <v>20</v>
      </c>
      <c r="M12" s="0" t="s">
        <v>21</v>
      </c>
    </row>
    <row r="13" spans="1:13">
      <c r="A13" s="0" t="s">
        <v>49</v>
      </c>
      <c r="B13" s="0" t="s">
        <v>50</v>
      </c>
      <c r="C13" s="0" t="s">
        <v>24</v>
      </c>
      <c r="D13" s="0" t="s">
        <v>25</v>
      </c>
      <c r="E13" s="0" t="s">
        <v>17</v>
      </c>
      <c r="F13" s="0" t="n">
        <v>2</v>
      </c>
      <c r="G13" s="0" t="n">
        <v>0</v>
      </c>
      <c r="H13" s="0" t="s">
        <v>18</v>
      </c>
      <c r="I13" s="0" t="s">
        <v>51</v>
      </c>
      <c r="J13" s="0">
        <f>HYPERLINK("https://s3.kingfood.co/purchase-return/0fc280e3-aeee-4818-a1d3-20cf55de6549/image_picker_0B34507F-D499-4E4A-A4FA-B99EE6095588-26516-00000350DF2FE82D.jpg", "Hình ảnh 1")</f>
      </c>
      <c r="K13" s="0">
        <f>HYPERLINK("https://s3.kingfood.co/purchase-return/c0f47637-665e-4130-b26e-ecc9eb4b17eb/image_picker_86B610F0-36EE-460E-9BD5-06EB2C87ED0F-26516-00000350EFD51D15.jpg", "Hình ảnh 2")</f>
      </c>
      <c r="L13" s="3" t="s">
        <v>20</v>
      </c>
      <c r="M13" s="0" t="s">
        <v>21</v>
      </c>
    </row>
    <row r="14" spans="1:13">
      <c r="A14" s="0" t="s">
        <v>49</v>
      </c>
      <c r="B14" s="0" t="s">
        <v>50</v>
      </c>
      <c r="C14" s="0" t="s">
        <v>15</v>
      </c>
      <c r="D14" s="0" t="s">
        <v>16</v>
      </c>
      <c r="E14" s="0" t="s">
        <v>17</v>
      </c>
      <c r="F14" s="0" t="n">
        <v>3</v>
      </c>
      <c r="G14" s="0" t="n">
        <v>0</v>
      </c>
      <c r="H14" s="0" t="s">
        <v>18</v>
      </c>
      <c r="I14" s="0" t="s">
        <v>52</v>
      </c>
      <c r="J14" s="0">
        <f>HYPERLINK("https://s3.kingfood.co/purchase-return/9011f371-d4e7-4c26-8f11-31121d8309f3/image_picker_92DB2414-E2E2-4FFB-A407-1E5723DF2945-26516-000003516756EA68.jpg", "Hình ảnh 1")</f>
      </c>
      <c r="K14" s="0">
        <f>HYPERLINK("https://s3.kingfood.co/purchase-return/ed5b00ae-1e72-42a0-965a-11df5da0fd57/image_picker_E28E8D25-1BCD-42E8-93A7-D5FDE33EBB51-26516-00000351724DC719.jpg", "Hình ảnh 2")</f>
      </c>
      <c r="L14" s="3" t="s">
        <v>20</v>
      </c>
      <c r="M14" s="0" t="s">
        <v>21</v>
      </c>
    </row>
    <row r="15" spans="1:13">
      <c r="A15" s="0" t="s">
        <v>53</v>
      </c>
      <c r="B15" s="0" t="s">
        <v>54</v>
      </c>
      <c r="C15" s="0" t="s">
        <v>15</v>
      </c>
      <c r="D15" s="0" t="s">
        <v>16</v>
      </c>
      <c r="E15" s="0" t="s">
        <v>17</v>
      </c>
      <c r="F15" s="0" t="n">
        <v>2</v>
      </c>
      <c r="G15" s="0" t="n">
        <v>0</v>
      </c>
      <c r="H15" s="0" t="s">
        <v>18</v>
      </c>
      <c r="I15" s="0" t="s">
        <v>55</v>
      </c>
      <c r="J15" s="0">
        <f>HYPERLINK("https://s3.kingfood.co/purchase-return/7c326e94-3c89-43d0-bff4-16aff1d63484/image_picker_204AEDF0-6AAC-405F-84C3-7DDA6E2919DD-33780-0000146F65E0732F.jpg", "Hình ảnh 1")</f>
      </c>
      <c r="K15" s="0">
        <f>HYPERLINK("https://s3.kingfood.co/purchase-return/934957e3-925f-4894-bba6-2ffa2b81696f/image_picker_99023F75-4391-44BE-AB41-AE063F6CFE8D-33780-0000146F71CA1DBF.jpg", "Hình ảnh 2")</f>
      </c>
      <c r="L15" s="3" t="s">
        <v>20</v>
      </c>
      <c r="M15" s="0" t="s">
        <v>21</v>
      </c>
    </row>
    <row r="16" spans="1:13">
      <c r="A16" s="0" t="s">
        <v>56</v>
      </c>
      <c r="B16" s="0" t="s">
        <v>57</v>
      </c>
      <c r="C16" s="0" t="s">
        <v>24</v>
      </c>
      <c r="D16" s="0" t="s">
        <v>25</v>
      </c>
      <c r="E16" s="0" t="s">
        <v>17</v>
      </c>
      <c r="F16" s="0" t="n">
        <v>3</v>
      </c>
      <c r="G16" s="0" t="n">
        <v>0</v>
      </c>
      <c r="H16" s="0" t="s">
        <v>58</v>
      </c>
      <c r="I16" s="0" t="s">
        <v>59</v>
      </c>
      <c r="J16" s="0">
        <f>HYPERLINK("https://s3.kingfood.co/purchase-return/a5e9ddd3-6c88-44b0-afe5-e7cc0a576995/95a45e2f-ac8d-4337-a530-3dcafbe5f1f31157380373186481634.jpg", "Hình ảnh 1")</f>
      </c>
      <c r="K16" s="0">
        <f>HYPERLINK("https://s3.kingfood.co/purchase-return/400e264f-4630-4a22-9b71-cceb52def0da/cfc0199f-74f0-4d56-b799-cae42f4754696465268901591861014.jpg", "Hình ảnh 2")</f>
      </c>
      <c r="L16" s="3" t="s">
        <v>20</v>
      </c>
      <c r="M16" s="0" t="s">
        <v>21</v>
      </c>
    </row>
    <row r="17" spans="1:13">
      <c r="A17" s="0" t="s">
        <v>56</v>
      </c>
      <c r="B17" s="0" t="s">
        <v>57</v>
      </c>
      <c r="C17" s="0" t="s">
        <v>15</v>
      </c>
      <c r="D17" s="0" t="s">
        <v>16</v>
      </c>
      <c r="E17" s="0" t="s">
        <v>17</v>
      </c>
      <c r="F17" s="0" t="n">
        <v>1</v>
      </c>
      <c r="G17" s="0" t="n">
        <v>0</v>
      </c>
      <c r="H17" s="0" t="s">
        <v>18</v>
      </c>
      <c r="I17" s="0" t="s">
        <v>60</v>
      </c>
      <c r="J17" s="0">
        <f>HYPERLINK("https://s3.kingfood.co/purchase-return/713ebbcb-ac3f-4538-bc4f-5f84886aa97b/9a6ada2e-79c7-4292-af04-8c7f866774776909395685414278567.jpg", "Hình ảnh 1")</f>
      </c>
      <c r="K17" s="0">
        <f>HYPERLINK("https://s3.kingfood.co/purchase-return/48009212-a418-44e2-88b0-03578d36592d/418902ea-f25e-42ba-bb48-186f4ea701941432650430447712238.jpg", "Hình ảnh 2")</f>
      </c>
      <c r="L17" s="3" t="s">
        <v>20</v>
      </c>
      <c r="M17" s="0" t="s">
        <v>21</v>
      </c>
    </row>
    <row r="18" spans="1:13">
      <c r="A18" s="0" t="s">
        <v>61</v>
      </c>
      <c r="B18" s="0" t="s">
        <v>62</v>
      </c>
      <c r="C18" s="0" t="s">
        <v>24</v>
      </c>
      <c r="D18" s="0" t="s">
        <v>25</v>
      </c>
      <c r="E18" s="0" t="s">
        <v>17</v>
      </c>
      <c r="F18" s="0" t="n">
        <v>1</v>
      </c>
      <c r="G18" s="0" t="n">
        <v>0</v>
      </c>
      <c r="H18" s="0" t="s">
        <v>18</v>
      </c>
      <c r="I18" s="0" t="s">
        <v>45</v>
      </c>
      <c r="J18" s="0">
        <f>HYPERLINK("https://s3.kingfood.co/purchase-return/7eeae3f4-89df-4de9-b4f0-ab6e27abf2f9/01912863-84e6-460c-b12b-218c62b3435d6400353072398658234.jpg", "Hình ảnh 1")</f>
      </c>
      <c r="K18" s="0">
        <f>HYPERLINK("https://s3.kingfood.co/purchase-return/89082b46-b0af-4195-a001-0e94c2b25e08/0cbe6027-f217-43fd-a2ce-46cc98bed18c2860240675508498994.jpg", "Hình ảnh 2")</f>
      </c>
      <c r="L18" s="3" t="s">
        <v>20</v>
      </c>
      <c r="M18" s="0" t="s">
        <v>21</v>
      </c>
    </row>
    <row r="19" spans="1:13">
      <c r="A19" s="0" t="s">
        <v>63</v>
      </c>
      <c r="B19" s="0" t="s">
        <v>64</v>
      </c>
      <c r="C19" s="0" t="s">
        <v>24</v>
      </c>
      <c r="D19" s="0" t="s">
        <v>25</v>
      </c>
      <c r="E19" s="0" t="s">
        <v>17</v>
      </c>
      <c r="F19" s="0" t="n">
        <v>2</v>
      </c>
      <c r="G19" s="0" t="n">
        <v>0</v>
      </c>
      <c r="H19" s="0" t="s">
        <v>58</v>
      </c>
      <c r="I19" s="0" t="s">
        <v>65</v>
      </c>
      <c r="J19" s="0">
        <f>HYPERLINK("https://s3.kingfood.co/purchase-return/c9fa3f40-4ea9-4880-9abc-941cc1bc93f0/image_picker_491F8674-780A-497C-B41E-33CB0523EC54-14329-000007DF542CCB14.jpg", "Hình ảnh 1")</f>
      </c>
      <c r="K19" s="0">
        <f>HYPERLINK("https://s3.kingfood.co/purchase-return/f35548cb-5437-407c-9c23-234672f7ead1/image_picker_9C9655BB-B08B-4191-A4C3-84EF926CA0C3-14329-000007DF592CE26F.jpg", "Hình ảnh 2")</f>
      </c>
      <c r="L19" s="3" t="s">
        <v>20</v>
      </c>
      <c r="M19" s="0" t="s">
        <v>21</v>
      </c>
    </row>
    <row r="20" spans="1:13">
      <c r="A20" s="0" t="s">
        <v>66</v>
      </c>
      <c r="B20" s="0" t="s">
        <v>67</v>
      </c>
      <c r="C20" s="0" t="s">
        <v>35</v>
      </c>
      <c r="D20" s="0" t="s">
        <v>36</v>
      </c>
      <c r="E20" s="0" t="s">
        <v>17</v>
      </c>
      <c r="F20" s="0" t="n">
        <v>1</v>
      </c>
      <c r="G20" s="0" t="n">
        <v>0</v>
      </c>
      <c r="H20" s="0" t="s">
        <v>18</v>
      </c>
      <c r="I20" s="0" t="s">
        <v>68</v>
      </c>
      <c r="J20" s="0">
        <f>HYPERLINK("https://s3.kingfood.co/purchase-return/2cc403d3-3c9c-48af-9813-26cd83c0f9a1/image_picker_A466D2CC-7ACB-4D58-BFF6-1DB2F56F4990-76289-000076A231245706.jpg", "Hình ảnh 1")</f>
      </c>
      <c r="K20" s="0">
        <f>HYPERLINK("https://s3.kingfood.co/purchase-return/388e3287-a88b-4ca8-801a-f186536d26bb/image_picker_760D010A-4B57-44FF-A5E8-5B4D75A4C871-76289-000076A23C4260AC.jpg", "Hình ảnh 2")</f>
      </c>
      <c r="L20" s="3" t="s">
        <v>20</v>
      </c>
      <c r="M20" s="0" t="s">
        <v>21</v>
      </c>
    </row>
    <row r="21" spans="1:13">
      <c r="A21" s="0" t="s">
        <v>66</v>
      </c>
      <c r="B21" s="0" t="s">
        <v>67</v>
      </c>
      <c r="C21" s="0" t="s">
        <v>35</v>
      </c>
      <c r="D21" s="0" t="s">
        <v>36</v>
      </c>
      <c r="E21" s="0" t="s">
        <v>17</v>
      </c>
      <c r="F21" s="0" t="n">
        <v>1</v>
      </c>
      <c r="G21" s="0" t="n">
        <v>0</v>
      </c>
      <c r="H21" s="0" t="s">
        <v>18</v>
      </c>
      <c r="I21" s="0" t="s">
        <v>69</v>
      </c>
      <c r="J21" s="0">
        <f>HYPERLINK("https://s3.kingfood.co/purchase-return/23fd24b0-4cbb-4280-b5b5-1064c7c0bb6d/9ecf44ce-53fd-4fe8-9034-53667cc35aeb3265604272729633754.jpg", "Hình ảnh 1")</f>
      </c>
      <c r="K21" s="0">
        <f>HYPERLINK("https://s3.kingfood.co/purchase-return/21339cdc-dace-4a20-a647-ca41fe8a7404/18d335c0-2f95-4e3d-84d0-5b807a3333ad6619682471866772252.jpg", "Hình ảnh 2")</f>
      </c>
      <c r="L21" s="3" t="s">
        <v>20</v>
      </c>
      <c r="M21" s="0" t="s">
        <v>21</v>
      </c>
    </row>
    <row r="22" spans="1:13">
      <c r="A22" s="0" t="s">
        <v>70</v>
      </c>
      <c r="B22" s="0" t="s">
        <v>71</v>
      </c>
      <c r="C22" s="0" t="s">
        <v>24</v>
      </c>
      <c r="D22" s="0" t="s">
        <v>25</v>
      </c>
      <c r="E22" s="0" t="s">
        <v>17</v>
      </c>
      <c r="F22" s="0" t="n">
        <v>1</v>
      </c>
      <c r="G22" s="0" t="n">
        <v>0</v>
      </c>
      <c r="H22" s="0" t="s">
        <v>18</v>
      </c>
      <c r="I22" s="0" t="s">
        <v>72</v>
      </c>
      <c r="J22" s="0">
        <f>HYPERLINK("https://s3.kingfood.co/purchase-return/6a12b6df-74d9-45e8-9e2f-5bca86b684bd/image_picker_F32ECFD4-4DE4-4E0F-8203-E4C9F5080296-26801-00000462F61BA218.jpg", "Hình ảnh 1")</f>
      </c>
      <c r="K22" s="0">
        <f>HYPERLINK("https://s3.kingfood.co/purchase-return/2ddf12e4-ffcf-4409-8cd7-a178458856f3/image_picker_B6ABE29D-23FE-4D46-A9D7-968D4C8FAA17-26801-0000046324272175.jpg", "Hình ảnh 2")</f>
      </c>
      <c r="L22" s="3" t="s">
        <v>20</v>
      </c>
      <c r="M22" s="0" t="s">
        <v>21</v>
      </c>
    </row>
    <row r="23" spans="1:13">
      <c r="A23" s="0" t="s">
        <v>70</v>
      </c>
      <c r="B23" s="0" t="s">
        <v>71</v>
      </c>
      <c r="C23" s="0" t="s">
        <v>24</v>
      </c>
      <c r="D23" s="0" t="s">
        <v>25</v>
      </c>
      <c r="E23" s="0" t="s">
        <v>17</v>
      </c>
      <c r="F23" s="0" t="n">
        <v>1</v>
      </c>
      <c r="G23" s="0" t="n">
        <v>0</v>
      </c>
      <c r="H23" s="0" t="s">
        <v>18</v>
      </c>
      <c r="I23" s="0" t="s">
        <v>72</v>
      </c>
      <c r="J23" s="0">
        <f>HYPERLINK("https://s3.kingfood.co/purchase-return/adf54987-7d24-48b2-aa99-7c46f5dd6d25/image_picker_1E1B2F9E-E316-4765-A92B-C764AA1E7C20-26801-000004643480B457.jpg", "Hình ảnh 1")</f>
      </c>
      <c r="K23" s="0">
        <f>HYPERLINK("https://s3.kingfood.co/purchase-return/289321ac-3da4-495b-aa41-2f32aeb4259f/image_picker_5062B4DA-38CB-4067-BBC7-F838BC00219C-26801-0000046440C46629.jpg", "Hình ảnh 2")</f>
      </c>
      <c r="L23" s="3" t="s">
        <v>20</v>
      </c>
      <c r="M23" s="0" t="s">
        <v>21</v>
      </c>
    </row>
    <row r="24" spans="1:13">
      <c r="A24" s="0" t="s">
        <v>73</v>
      </c>
      <c r="B24" s="0" t="s">
        <v>74</v>
      </c>
      <c r="C24" s="0" t="s">
        <v>24</v>
      </c>
      <c r="D24" s="0" t="s">
        <v>25</v>
      </c>
      <c r="E24" s="0" t="s">
        <v>17</v>
      </c>
      <c r="F24" s="0" t="n">
        <v>4</v>
      </c>
      <c r="G24" s="0" t="n">
        <v>0</v>
      </c>
      <c r="H24" s="0" t="s">
        <v>26</v>
      </c>
      <c r="I24" s="0" t="s">
        <v>45</v>
      </c>
      <c r="J24" s="0">
        <f>HYPERLINK("https://s3.kingfood.co/purchase-return/3b987878-ae86-415b-8160-f4a79363fef3/150920c9-9d30-49e3-a900-7611548dc1637535180014856273340.jpg", "Hình ảnh 1")</f>
      </c>
      <c r="K24" s="0">
        <f>HYPERLINK("https://s3.kingfood.co/purchase-return/f36e9694-a6e0-4954-a185-c1b76b638b9f/40d34007-abf8-4f07-b517-77e4516cd2556963466471619215797.jpg", "Hình ảnh 2")</f>
      </c>
      <c r="L24" s="3" t="s">
        <v>20</v>
      </c>
      <c r="M24" s="0" t="s">
        <v>21</v>
      </c>
    </row>
    <row r="25" spans="1:13">
      <c r="A25" s="0" t="s">
        <v>75</v>
      </c>
      <c r="B25" s="0" t="s">
        <v>76</v>
      </c>
      <c r="C25" s="0" t="s">
        <v>15</v>
      </c>
      <c r="D25" s="0" t="s">
        <v>16</v>
      </c>
      <c r="E25" s="0" t="s">
        <v>17</v>
      </c>
      <c r="F25" s="0" t="n">
        <v>1</v>
      </c>
      <c r="G25" s="0" t="n">
        <v>0</v>
      </c>
      <c r="H25" s="0" t="s">
        <v>18</v>
      </c>
      <c r="I25" s="0" t="s">
        <v>77</v>
      </c>
      <c r="J25" s="0">
        <f>HYPERLINK("https://s3.kingfood.co/purchase-return/9611abf9-c4bd-4863-abaa-7d8173f5eece/2a212b31-e5a5-4342-9718-bf7b2c41f205307062149168986272.jpg", "Hình ảnh 1")</f>
      </c>
      <c r="K25" s="0">
        <f>HYPERLINK("https://s3.kingfood.co/purchase-return/49f8817a-0bcb-4b55-970f-b18489634dcf/d9ddd73e-a853-4cc2-b84e-53664e2b36c04532464445200036072.jpg", "Hình ảnh 2")</f>
      </c>
      <c r="L25" s="3" t="s">
        <v>20</v>
      </c>
      <c r="M25" s="0" t="s">
        <v>21</v>
      </c>
    </row>
    <row r="26" spans="1:13">
      <c r="A26" s="0" t="s">
        <v>78</v>
      </c>
      <c r="B26" s="0" t="s">
        <v>79</v>
      </c>
      <c r="C26" s="0" t="s">
        <v>30</v>
      </c>
      <c r="D26" s="0" t="s">
        <v>31</v>
      </c>
      <c r="E26" s="0" t="s">
        <v>17</v>
      </c>
      <c r="F26" s="0" t="n">
        <v>1</v>
      </c>
      <c r="G26" s="0" t="n">
        <v>0</v>
      </c>
      <c r="H26" s="0" t="s">
        <v>18</v>
      </c>
      <c r="I26" s="0" t="s">
        <v>55</v>
      </c>
      <c r="J26" s="0">
        <f>HYPERLINK("https://s3.kingfood.co/purchase-return/9c31a807-a2f8-4bb5-9a9a-d19b8c7e1a42/image_picker_859A9199-FA34-4889-8F7E-BE4D3BD00C1F-64036-000026E7FCC5FDDF.jpg", "Hình ảnh 1")</f>
      </c>
      <c r="K26" s="0">
        <f>HYPERLINK("https://s3.kingfood.co/purchase-return/854a3e97-00d5-4f84-bd3d-a04038bd6fdb/image_picker_CBF9BB05-5A48-45CA-BCAF-24AE16F02B47-64036-000026E8039E3745.jpg", "Hình ảnh 2")</f>
      </c>
      <c r="L26" s="3" t="s">
        <v>20</v>
      </c>
      <c r="M26" s="0" t="s">
        <v>21</v>
      </c>
    </row>
    <row r="27" spans="1:13">
      <c r="A27" s="0" t="s">
        <v>80</v>
      </c>
      <c r="B27" s="0" t="s">
        <v>81</v>
      </c>
      <c r="C27" s="0" t="s">
        <v>24</v>
      </c>
      <c r="D27" s="0" t="s">
        <v>25</v>
      </c>
      <c r="E27" s="0" t="s">
        <v>17</v>
      </c>
      <c r="F27" s="0" t="n">
        <v>1</v>
      </c>
      <c r="G27" s="0" t="n">
        <v>0</v>
      </c>
      <c r="H27" s="0" t="s">
        <v>18</v>
      </c>
      <c r="I27" s="0" t="s">
        <v>72</v>
      </c>
      <c r="J27" s="0">
        <f>HYPERLINK("https://s3.kingfood.co/purchase-return/c862180f-acb3-43dd-b627-8fa26c840554/image_picker_2033F296-9777-4007-AA42-34024B01970A-33944-00001E8F3967A3A6.jpg", "Hình ảnh 1")</f>
      </c>
      <c r="K27" s="0">
        <f>HYPERLINK("https://s3.kingfood.co/purchase-return/224a0ed1-a856-4749-bee7-bb23cf100208/image_picker_04714E1C-5BC8-4536-92AD-66425AB99EE1-33944-00001E8F46C5F00F.jpg", "Hình ảnh 2")</f>
      </c>
      <c r="L27" s="3" t="s">
        <v>20</v>
      </c>
      <c r="M27" s="0" t="s">
        <v>21</v>
      </c>
    </row>
    <row r="28" spans="1:13">
      <c r="A28" s="0" t="s">
        <v>82</v>
      </c>
      <c r="B28" s="0" t="s">
        <v>83</v>
      </c>
      <c r="C28" s="0" t="s">
        <v>15</v>
      </c>
      <c r="D28" s="0" t="s">
        <v>16</v>
      </c>
      <c r="E28" s="0" t="s">
        <v>17</v>
      </c>
      <c r="F28" s="0" t="n">
        <v>2</v>
      </c>
      <c r="G28" s="0" t="n">
        <v>0</v>
      </c>
      <c r="H28" s="0" t="s">
        <v>18</v>
      </c>
      <c r="I28" s="0" t="s">
        <v>19</v>
      </c>
      <c r="J28" s="0">
        <f>HYPERLINK("https://s3.kingfood.co/purchase-return/ee158752-1871-4475-a675-19aeaecd7fe2/image_picker_12A99648-7414-406C-A581-11B2FFFACCF3-4035-000001D8F6100A81.jpg", "Hình ảnh 1")</f>
      </c>
      <c r="K28" s="0">
        <f>HYPERLINK("https://s3.kingfood.co/purchase-return/b2a9436b-a2a2-45f5-b2bc-e10f586d4e91/image_picker_4E465BE9-9001-482B-955F-1C7E7883631E-4035-000001D90047BA48.jpg", "Hình ảnh 2")</f>
      </c>
      <c r="L28" s="3" t="s">
        <v>20</v>
      </c>
      <c r="M28" s="0" t="s">
        <v>21</v>
      </c>
    </row>
    <row r="29" spans="1:13">
      <c r="A29" s="0" t="s">
        <v>84</v>
      </c>
      <c r="B29" s="0" t="s">
        <v>85</v>
      </c>
      <c r="C29" s="0" t="s">
        <v>24</v>
      </c>
      <c r="D29" s="0" t="s">
        <v>25</v>
      </c>
      <c r="E29" s="0" t="s">
        <v>17</v>
      </c>
      <c r="F29" s="0" t="n">
        <v>1</v>
      </c>
      <c r="G29" s="0" t="n">
        <v>0</v>
      </c>
      <c r="H29" s="0" t="s">
        <v>26</v>
      </c>
      <c r="I29" s="0" t="s">
        <v>86</v>
      </c>
      <c r="J29" s="0">
        <f>HYPERLINK("https://s3.kingfood.co/purchase-return/7cfcd963-badc-48bb-b53a-73bc9f2e91af/e59e7829-7edd-494e-95f8-e4c150b8b1bd6171361480562424662.jpg", "Hình ảnh 1")</f>
      </c>
      <c r="K29" s="0">
        <f>HYPERLINK("https://s3.kingfood.co/purchase-return/596dfb3e-ab80-411d-9c51-c1272d01199d/94a22bdf-0a34-4d61-bf5b-dd221bd794a88816373801372195069.jpg", "Hình ảnh 2")</f>
      </c>
      <c r="L29" s="3" t="s">
        <v>20</v>
      </c>
      <c r="M29" s="0" t="s">
        <v>21</v>
      </c>
    </row>
    <row r="30" spans="1:13">
      <c r="A30" s="0" t="s">
        <v>87</v>
      </c>
      <c r="B30" s="0" t="s">
        <v>88</v>
      </c>
      <c r="C30" s="0" t="s">
        <v>24</v>
      </c>
      <c r="D30" s="0" t="s">
        <v>25</v>
      </c>
      <c r="E30" s="0" t="s">
        <v>17</v>
      </c>
      <c r="F30" s="0" t="n">
        <v>1</v>
      </c>
      <c r="G30" s="0" t="n">
        <v>0</v>
      </c>
      <c r="H30" s="0" t="s">
        <v>58</v>
      </c>
      <c r="I30" s="0" t="s">
        <v>89</v>
      </c>
      <c r="J30" s="0">
        <f>HYPERLINK("https://s3.kingfood.co/purchase-return/19c28d1d-1730-419f-9108-ad24e166d26b/image_picker_8916D561-FF0A-4D7C-84F5-92BBC33FFB0C-355-000000A1ED4C9D9B.jpg", "Hình ảnh 1")</f>
      </c>
      <c r="K30" s="0">
        <f>HYPERLINK("https://s3.kingfood.co/purchase-return/86c97e45-9f0d-4751-bbd4-547f7198f77a/image_picker_443820E2-D639-44FD-8EA2-95BBF9901261-355-000000A1F45F44F8.jpg", "Hình ảnh 2")</f>
      </c>
      <c r="L30" s="3" t="s">
        <v>20</v>
      </c>
      <c r="M30" s="0" t="s">
        <v>21</v>
      </c>
    </row>
    <row r="31" spans="1:13">
      <c r="A31" s="0" t="s">
        <v>90</v>
      </c>
      <c r="B31" s="0" t="s">
        <v>91</v>
      </c>
      <c r="C31" s="0" t="s">
        <v>15</v>
      </c>
      <c r="D31" s="0" t="s">
        <v>16</v>
      </c>
      <c r="E31" s="0" t="s">
        <v>17</v>
      </c>
      <c r="F31" s="0" t="n">
        <v>4</v>
      </c>
      <c r="G31" s="0" t="n">
        <v>0</v>
      </c>
      <c r="H31" s="0" t="s">
        <v>18</v>
      </c>
      <c r="I31" s="0" t="s">
        <v>92</v>
      </c>
      <c r="J31" s="0">
        <f>HYPERLINK("https://s3.kingfood.co/purchase-return/607eb4c2-dc77-4076-91ea-19c39cee9a46/image_picker_A784206E-BB81-45B4-9323-733C34F0AB15-69415-00002ED66A316CD6.jpg", "Hình ảnh 1")</f>
      </c>
      <c r="K31" s="0">
        <f>HYPERLINK("https://s3.kingfood.co/purchase-return/140c028f-8ede-49b9-9f59-2ef0d22fe9a0/image_picker_96777018-FFDF-4389-939D-EEE70FE327D5-69415-00002ED676D6211F.jpg", "Hình ảnh 2")</f>
      </c>
      <c r="L31" s="3" t="s">
        <v>20</v>
      </c>
      <c r="M31" s="0" t="s">
        <v>21</v>
      </c>
    </row>
    <row r="32" spans="1:13">
      <c r="A32" s="0" t="s">
        <v>93</v>
      </c>
      <c r="B32" s="0" t="s">
        <v>94</v>
      </c>
      <c r="C32" s="0" t="s">
        <v>15</v>
      </c>
      <c r="D32" s="0" t="s">
        <v>16</v>
      </c>
      <c r="E32" s="0" t="s">
        <v>17</v>
      </c>
      <c r="F32" s="0" t="n">
        <v>1</v>
      </c>
      <c r="G32" s="0" t="n">
        <v>0</v>
      </c>
      <c r="H32" s="0" t="s">
        <v>18</v>
      </c>
      <c r="I32" s="0" t="s">
        <v>60</v>
      </c>
      <c r="J32" s="0">
        <f>HYPERLINK("https://s3.kingfood.co/purchase-return/8345b729-18f5-4004-80b8-c5cbf3ecfa7d/04d19e43-bff1-4a21-a10c-85865d14b1302407763924918450904.jpg", "Hình ảnh 1")</f>
      </c>
      <c r="K32" s="0">
        <f>HYPERLINK("https://s3.kingfood.co/purchase-return/a88c4f2c-1956-4afb-ae7c-88eab3779629/73d12de8-949c-4cb4-8989-b7e6a7ba9864610161148895125985.jpg", "Hình ảnh 2")</f>
      </c>
      <c r="L32" s="3" t="s">
        <v>20</v>
      </c>
      <c r="M32" s="0" t="s">
        <v>21</v>
      </c>
    </row>
    <row r="33" spans="1:13">
      <c r="A33" s="0" t="s">
        <v>95</v>
      </c>
      <c r="B33" s="0" t="s">
        <v>96</v>
      </c>
      <c r="C33" s="0" t="s">
        <v>24</v>
      </c>
      <c r="D33" s="0" t="s">
        <v>25</v>
      </c>
      <c r="E33" s="0" t="s">
        <v>17</v>
      </c>
      <c r="F33" s="0" t="n">
        <v>1</v>
      </c>
      <c r="G33" s="0" t="n">
        <v>0</v>
      </c>
      <c r="H33" s="0" t="s">
        <v>18</v>
      </c>
      <c r="I33" s="0" t="s">
        <v>72</v>
      </c>
      <c r="J33" s="0">
        <f>HYPERLINK("https://s3.kingfood.co/purchase-return/f0e72114-bfad-4aca-8da8-5047b4664a21/image_picker_CD34C28E-5D7D-45C9-B196-287990543B81-41832-00000EB80F6B78BD.jpg", "Hình ảnh 1")</f>
      </c>
      <c r="K33" s="0">
        <f>HYPERLINK("https://s3.kingfood.co/purchase-return/dd272015-00ad-4d1b-83e1-f3e34ada096c/image_picker_5A660F55-26E2-40FF-9FA3-89197A157780-41832-00000EB8179890D0.jpg", "Hình ảnh 2")</f>
      </c>
      <c r="L33" s="3" t="s">
        <v>20</v>
      </c>
      <c r="M33" s="0" t="s">
        <v>21</v>
      </c>
    </row>
    <row r="34" spans="1:13">
      <c r="A34" s="0" t="s">
        <v>97</v>
      </c>
      <c r="B34" s="0" t="s">
        <v>98</v>
      </c>
      <c r="C34" s="0" t="s">
        <v>15</v>
      </c>
      <c r="D34" s="0" t="s">
        <v>16</v>
      </c>
      <c r="E34" s="0" t="s">
        <v>17</v>
      </c>
      <c r="F34" s="0" t="n">
        <v>1</v>
      </c>
      <c r="G34" s="0" t="n">
        <v>0</v>
      </c>
      <c r="H34" s="0" t="s">
        <v>18</v>
      </c>
      <c r="I34" s="0" t="s">
        <v>39</v>
      </c>
      <c r="J34" s="0">
        <f>HYPERLINK("https://s3.kingfood.co/purchase-return/49c5a811-199e-4f05-bb60-52eb62c16608/d894ac21-c8fa-45ce-b4dc-b5e6278a6cce693649856988693069.jpg", "Hình ảnh 1")</f>
      </c>
      <c r="K34" s="0">
        <f>HYPERLINK("https://s3.kingfood.co/purchase-return/8cef7bd9-9865-4f17-8ab6-3b32b99c568c/78bc0c95-51f5-429a-9ceb-66d39ff2d8054936593874683141256.jpg", "Hình ảnh 2")</f>
      </c>
      <c r="L34" s="3" t="s">
        <v>20</v>
      </c>
      <c r="M34" s="0" t="s">
        <v>21</v>
      </c>
    </row>
    <row r="35" spans="1:13">
      <c r="A35" s="0" t="s">
        <v>97</v>
      </c>
      <c r="B35" s="0" t="s">
        <v>98</v>
      </c>
      <c r="C35" s="0" t="s">
        <v>30</v>
      </c>
      <c r="D35" s="0" t="s">
        <v>31</v>
      </c>
      <c r="E35" s="0" t="s">
        <v>17</v>
      </c>
      <c r="F35" s="0" t="n">
        <v>1</v>
      </c>
      <c r="G35" s="0" t="n">
        <v>0</v>
      </c>
      <c r="H35" s="0" t="s">
        <v>18</v>
      </c>
      <c r="I35" s="0" t="s">
        <v>77</v>
      </c>
      <c r="J35" s="0">
        <f>HYPERLINK("https://s3.kingfood.co/purchase-return/22e7d66b-b878-49a7-93ac-9c8a13da0e7a/image_picker_6701932B-A2CD-42CE-8806-A82E9587F08F-6007-00003715144A23C8.jpg", "Hình ảnh 1")</f>
      </c>
      <c r="K35" s="0">
        <f>HYPERLINK("https://s3.kingfood.co/purchase-return/18df7608-6007-4cba-9081-b80ce028d67b/image_picker_0F00EC6E-0ACA-4618-A158-C6CC5B7BF9B8-6007-000037151ED6210B.jpg", "Hình ảnh 2")</f>
      </c>
      <c r="L35" s="3" t="s">
        <v>20</v>
      </c>
      <c r="M35" s="0" t="s">
        <v>21</v>
      </c>
    </row>
    <row r="36" spans="1:13">
      <c r="A36" s="0" t="s">
        <v>99</v>
      </c>
      <c r="B36" s="0" t="s">
        <v>100</v>
      </c>
      <c r="C36" s="0" t="s">
        <v>15</v>
      </c>
      <c r="D36" s="0" t="s">
        <v>16</v>
      </c>
      <c r="E36" s="0" t="s">
        <v>17</v>
      </c>
      <c r="F36" s="0" t="n">
        <v>1</v>
      </c>
      <c r="G36" s="0" t="n">
        <v>0</v>
      </c>
      <c r="H36" s="0" t="s">
        <v>58</v>
      </c>
      <c r="I36" s="0" t="s">
        <v>101</v>
      </c>
      <c r="J36" s="0">
        <f>HYPERLINK("https://s3.kingfood.co/purchase-return/53dda0ca-0cb3-45e4-b09d-cb8eb509b992/image_picker_7FC6AE9F-004F-4893-97EE-F3BDC49488CC-48655-00000E0F8247AFDE.jpg", "Hình ảnh 1")</f>
      </c>
      <c r="K36" s="0">
        <f>HYPERLINK("https://s3.kingfood.co/purchase-return/33f47275-9604-427f-890d-8cafa8b8e875/image_picker_A5B0A337-9A72-4194-AFE7-FB32B60C94F8-48655-00000E0F8D2F0D1D.jpg", "Hình ảnh 2")</f>
      </c>
      <c r="L36" s="3" t="s">
        <v>20</v>
      </c>
      <c r="M36" s="0" t="s">
        <v>21</v>
      </c>
    </row>
    <row r="37" spans="1:13">
      <c r="A37" s="0" t="s">
        <v>102</v>
      </c>
      <c r="B37" s="0" t="s">
        <v>103</v>
      </c>
      <c r="C37" s="0" t="s">
        <v>24</v>
      </c>
      <c r="D37" s="0" t="s">
        <v>25</v>
      </c>
      <c r="E37" s="0" t="s">
        <v>17</v>
      </c>
      <c r="F37" s="0" t="n">
        <v>1</v>
      </c>
      <c r="G37" s="0" t="n">
        <v>0</v>
      </c>
      <c r="H37" s="0" t="s">
        <v>26</v>
      </c>
      <c r="I37" s="0" t="s">
        <v>45</v>
      </c>
      <c r="J37" s="0">
        <f>HYPERLINK("https://s3.kingfood.co/purchase-return/8c05b660-be98-4d6e-b869-7eba2a7b1a9e/image_picker_FD59F505-D3D4-4538-8B1F-2D1591E23763-40496-0000140B3C1449E6.jpg", "Hình ảnh 1")</f>
      </c>
      <c r="K37" s="0">
        <f>HYPERLINK("https://s3.kingfood.co/purchase-return/9c18135c-43ba-40e9-91d0-9500fb78a52b/image_picker_2E3EE2A7-9240-4595-A699-BBF478831618-40496-0000140B523C8471.jpg", "Hình ảnh 2")</f>
      </c>
      <c r="L37" s="3" t="s">
        <v>20</v>
      </c>
      <c r="M37" s="0" t="s">
        <v>21</v>
      </c>
    </row>
    <row r="38" spans="1:13">
      <c r="A38" s="0" t="s">
        <v>104</v>
      </c>
      <c r="B38" s="0" t="s">
        <v>105</v>
      </c>
      <c r="C38" s="0" t="s">
        <v>24</v>
      </c>
      <c r="D38" s="0" t="s">
        <v>25</v>
      </c>
      <c r="E38" s="0" t="s">
        <v>17</v>
      </c>
      <c r="F38" s="0" t="n">
        <v>2</v>
      </c>
      <c r="G38" s="0" t="n">
        <v>0</v>
      </c>
      <c r="H38" s="0" t="s">
        <v>26</v>
      </c>
      <c r="I38" s="0" t="s">
        <v>32</v>
      </c>
      <c r="J38" s="0">
        <f>HYPERLINK("https://s3.kingfood.co/purchase-return/93c302e5-2e44-424e-a7de-b8ae3a0173d7/edc13278-4061-4a6f-be26-38521ede0793634992216682132260.jpg", "Hình ảnh 1")</f>
      </c>
      <c r="K38" s="0">
        <f>HYPERLINK("https://s3.kingfood.co/purchase-return/124c9d38-a86e-48f6-b799-a0d0fcd33432/3ed58e63-1212-4ecf-88a2-502edbdb486e624996792506850447.jpg", "Hình ảnh 2")</f>
      </c>
      <c r="L38" s="3" t="s">
        <v>20</v>
      </c>
      <c r="M38" s="0" t="s">
        <v>21</v>
      </c>
    </row>
    <row r="39" spans="1:13">
      <c r="A39" s="0" t="s">
        <v>106</v>
      </c>
      <c r="B39" s="0" t="s">
        <v>107</v>
      </c>
      <c r="C39" s="0" t="s">
        <v>15</v>
      </c>
      <c r="D39" s="0" t="s">
        <v>16</v>
      </c>
      <c r="E39" s="0" t="s">
        <v>17</v>
      </c>
      <c r="F39" s="0" t="n">
        <v>1</v>
      </c>
      <c r="G39" s="0" t="n">
        <v>0</v>
      </c>
      <c r="H39" s="0" t="s">
        <v>18</v>
      </c>
      <c r="I39" s="0" t="s">
        <v>108</v>
      </c>
      <c r="J39" s="0">
        <f>HYPERLINK("https://s3.kingfood.co/purchase-return/c4df5364-f1e0-40dc-8006-dadac35076cb/image_picker_76FFC7E8-5079-4FAD-A35C-241717196224-5380-0000027AF06512E4.jpg", "Hình ảnh 1")</f>
      </c>
      <c r="K39" s="0">
        <f>HYPERLINK("https://s3.kingfood.co/purchase-return/404aeb2e-9dc9-470e-afa5-048293563ed9/image_picker_4D8EA3CD-AA70-4BCD-A5F1-CAC4DA2A9BC8-5380-0000027AF5DD33A7.jpg", "Hình ảnh 2")</f>
      </c>
      <c r="L39" s="3" t="s">
        <v>20</v>
      </c>
      <c r="M39" s="0" t="s">
        <v>21</v>
      </c>
    </row>
    <row r="40" spans="1:13">
      <c r="A40" s="0" t="s">
        <v>109</v>
      </c>
      <c r="B40" s="0" t="s">
        <v>110</v>
      </c>
      <c r="C40" s="0" t="s">
        <v>15</v>
      </c>
      <c r="D40" s="0" t="s">
        <v>16</v>
      </c>
      <c r="E40" s="0" t="s">
        <v>17</v>
      </c>
      <c r="F40" s="0" t="n">
        <v>1</v>
      </c>
      <c r="G40" s="0" t="n">
        <v>0</v>
      </c>
      <c r="H40" s="0" t="s">
        <v>18</v>
      </c>
      <c r="I40" s="0" t="s">
        <v>72</v>
      </c>
      <c r="J40" s="0">
        <f>HYPERLINK("https://s3.kingfood.co/purchase-return/db01c5f3-57a6-4c5d-947f-a9a22e033660/image_picker_3355ADBE-3BDF-4213-AD77-63883577CFEE-4045-000002525955C789.jpg", "Hình ảnh 1")</f>
      </c>
      <c r="K40" s="0">
        <f>HYPERLINK("https://s3.kingfood.co/purchase-return/3ac6967c-76cd-468d-8fdf-713e23af3ee4/image_picker_BE5B74EB-3E97-4C28-9667-80E65D349728-4045-000002526366D7F0.jpg", "Hình ảnh 2")</f>
      </c>
      <c r="L40" s="3" t="s">
        <v>20</v>
      </c>
      <c r="M40" s="0" t="s">
        <v>21</v>
      </c>
    </row>
  </sheetData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2025-01-20T06:05:01.355Z</dcterms:created>
  <dcterms:modified xsi:type="dcterms:W3CDTF">2025-01-20T06:05:01.355Z</dcterms:modified>
</cp:coreProperties>
</file>