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X:\02 NHI\công nợ\10.STTHANHCONG\"/>
    </mc:Choice>
  </mc:AlternateContent>
  <bookViews>
    <workbookView xWindow="1005" yWindow="1005" windowWidth="15000" windowHeight="10005"/>
  </bookViews>
  <sheets>
    <sheet name="Công nợ" sheetId="3" r:id="rId1"/>
    <sheet name="T4-T12" sheetId="5" r:id="rId2"/>
  </sheets>
  <calcPr calcId="162913"/>
</workbook>
</file>

<file path=xl/calcChain.xml><?xml version="1.0" encoding="utf-8"?>
<calcChain xmlns="http://schemas.openxmlformats.org/spreadsheetml/2006/main">
  <c r="H29" i="5" l="1"/>
  <c r="H26" i="5"/>
  <c r="F26" i="3"/>
  <c r="D13" i="3"/>
  <c r="F25" i="3"/>
  <c r="E16" i="3"/>
  <c r="L32" i="5"/>
  <c r="H34" i="5" l="1"/>
  <c r="H15" i="5"/>
  <c r="H10" i="5"/>
  <c r="H6" i="5"/>
  <c r="H4" i="5"/>
  <c r="H31" i="5" l="1"/>
  <c r="H30" i="5"/>
  <c r="H28" i="5"/>
  <c r="H27" i="5"/>
  <c r="H25" i="5"/>
  <c r="H24" i="5"/>
  <c r="H23" i="5"/>
  <c r="H22" i="5"/>
  <c r="H21" i="5"/>
  <c r="H20" i="5"/>
  <c r="H19" i="5"/>
  <c r="H18" i="5"/>
  <c r="H17" i="5"/>
  <c r="H16" i="5"/>
  <c r="H14" i="5"/>
  <c r="H13" i="5"/>
  <c r="H12" i="5"/>
  <c r="H11" i="5"/>
  <c r="H9" i="5"/>
  <c r="H8" i="5"/>
  <c r="H7" i="5"/>
  <c r="H5" i="5"/>
  <c r="E13" i="3" l="1"/>
</calcChain>
</file>

<file path=xl/sharedStrings.xml><?xml version="1.0" encoding="utf-8"?>
<sst xmlns="http://schemas.openxmlformats.org/spreadsheetml/2006/main" count="182" uniqueCount="86">
  <si>
    <t>Số hóa đơn</t>
  </si>
  <si>
    <t>Ngày hóa đơn</t>
  </si>
  <si>
    <t>Mã số thuế người mua</t>
  </si>
  <si>
    <t>Doanh số bán chưa có thuế GTGT</t>
  </si>
  <si>
    <t>1C23TNN</t>
  </si>
  <si>
    <t>Tên người mua</t>
  </si>
  <si>
    <t>Diễn giải</t>
  </si>
  <si>
    <t>Thuế GTGT</t>
  </si>
  <si>
    <t>BẢNG KÊ HÓA ĐƠN, CHỨNG TỪ HÀNG HÓA, DỊCH VỤ BÁN RA (MẪU QUẢN TRỊ)</t>
  </si>
  <si>
    <t>Ký hiệu HĐ</t>
  </si>
  <si>
    <t>Ngày tháng</t>
  </si>
  <si>
    <t>Nội dung</t>
  </si>
  <si>
    <t>Số tiền bán hàng  (+V)</t>
  </si>
  <si>
    <t>Giảm trừ</t>
  </si>
  <si>
    <t>Sô tiền khách đã thanh toán</t>
  </si>
  <si>
    <t>Số đầu kỳ</t>
  </si>
  <si>
    <t>Tổng bán hàng</t>
  </si>
  <si>
    <t>Tổng hàng trả</t>
  </si>
  <si>
    <t>Thanh toán tháng 5</t>
  </si>
  <si>
    <t>Thanh toán tháng 6</t>
  </si>
  <si>
    <t>Tổng đã thanh toán</t>
  </si>
  <si>
    <t xml:space="preserve">Dư nợ phải thu </t>
  </si>
  <si>
    <t>Tháng 4</t>
  </si>
  <si>
    <t>Tháng 5</t>
  </si>
  <si>
    <t>Tháng 6</t>
  </si>
  <si>
    <t>Tháng 7</t>
  </si>
  <si>
    <t>Tháng 8</t>
  </si>
  <si>
    <t>Tháng 9</t>
  </si>
  <si>
    <t>Tháng 10</t>
  </si>
  <si>
    <t>Tháng 11</t>
  </si>
  <si>
    <t>Tháng 12</t>
  </si>
  <si>
    <t/>
  </si>
  <si>
    <t>Tổng thanh toán</t>
  </si>
  <si>
    <t>THEO DÕI CÔNG NỢ / ST THÀNH CÔNG</t>
  </si>
  <si>
    <t>Năm 2023</t>
  </si>
  <si>
    <t>00020707</t>
  </si>
  <si>
    <t>CHIẾT KHẤU  5%</t>
  </si>
  <si>
    <t>CÔNG TY CỔ PHẦN ĐẠT PHÁT HÀ NỘI</t>
  </si>
  <si>
    <t>0106188175</t>
  </si>
  <si>
    <t>00023218</t>
  </si>
  <si>
    <t>001620042300008,  XUẤT SAPA , CHIẾT KHẤU  5%,</t>
  </si>
  <si>
    <t>00023219</t>
  </si>
  <si>
    <t>001620042300007,  XUẤT LÀO CAI , CHIẾT KHẤU  5%,</t>
  </si>
  <si>
    <t>00028066</t>
  </si>
  <si>
    <t>PO111611052300016,  XUẤT SAPA ĐÓNG LẠNH GIAO THỨ 6 NGÀY 12-05-2023 , CHIẾT KHẤU  5%,</t>
  </si>
  <si>
    <t>00028151</t>
  </si>
  <si>
    <t>PO111611052300016,  XUẤT LÀO CAI  ĐÓNG LẠNH GIAO THỨ 6 NGÀY 12-05-2023 , CHIẾT KHẤU  5%,</t>
  </si>
  <si>
    <t>00031528</t>
  </si>
  <si>
    <t>XUẤT LÀO CAI, ĐÓNG LẠNH GIAO THỨ 3, CK 5%</t>
  </si>
  <si>
    <t>00033127</t>
  </si>
  <si>
    <t>PO111605062300020,  XUẤT SAPA ĐÓNG LẠNH GIAO THỨ 3  NGÀY 06-06-2023 , CHIẾT KHẤU  5%,</t>
  </si>
  <si>
    <t>00036103</t>
  </si>
  <si>
    <t>XUẤT LÀO CAI  ĐÓNG LẠNH GIAO THỨ 7  NGÀY 17-06-2023 , CHIẾT KHẤU  5%,</t>
  </si>
  <si>
    <t>00039316</t>
  </si>
  <si>
    <t>XUẤT GIAO CHO SAPA , CK 5%</t>
  </si>
  <si>
    <t>00041212</t>
  </si>
  <si>
    <t>XUẤT GIAO CHO LÀO CAI , CK 5%</t>
  </si>
  <si>
    <t>00042231</t>
  </si>
  <si>
    <t>00042239</t>
  </si>
  <si>
    <t>00048360</t>
  </si>
  <si>
    <t>00048361</t>
  </si>
  <si>
    <t>00051683</t>
  </si>
  <si>
    <t>XUẤT GIAO HÀNG  CHO SAPA , CK 5%</t>
  </si>
  <si>
    <t>00051684</t>
  </si>
  <si>
    <t>XUẤT GIAO HÀNG CHO LÀO CAI , CK 5%</t>
  </si>
  <si>
    <t>00057719</t>
  </si>
  <si>
    <t>00057720</t>
  </si>
  <si>
    <t>00065128</t>
  </si>
  <si>
    <t>00065129</t>
  </si>
  <si>
    <t>00069006</t>
  </si>
  <si>
    <t>00069718</t>
  </si>
  <si>
    <t>XUẤT GIAO HÀNG CHO SAPA , CK 5%</t>
  </si>
  <si>
    <t>Hàng trả</t>
  </si>
  <si>
    <t>00072879</t>
  </si>
  <si>
    <t>00075799</t>
  </si>
  <si>
    <t>00077521</t>
  </si>
  <si>
    <t>00077522</t>
  </si>
  <si>
    <t>Hàng trả tháng 11</t>
  </si>
  <si>
    <t>Hàng trả tháng 12</t>
  </si>
  <si>
    <t>Thanh toán tháng 4</t>
  </si>
  <si>
    <t>Thanh toán tháng 7</t>
  </si>
  <si>
    <t>Thanh toán tháng 8</t>
  </si>
  <si>
    <t>Thanh toán tháng 9</t>
  </si>
  <si>
    <t>Thanh toán tháng 11</t>
  </si>
  <si>
    <t>Thanh toán tháng 12</t>
  </si>
  <si>
    <t>QUỸ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</si>
</sst>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dd/mm/yyyy"/>
    <numFmt numFmtId="165" formatCode="_-* #,##0.00_-;\-* #,##0.00_-;_-* &quot;-&quot;??_-;_-@_-"/>
    <numFmt numFmtId="166" formatCode="_-* #,##0_-;\-* #,##0_-;_-* &quot;-&quot;??_-;_-@_-"/>
    <numFmt numFmtId="167" formatCode="_(* #,##0_);_(* \(#,##0\);_(* &quot;-&quot;??_);_(@_)"/>
  </numFmts>
  <fonts count="13" x14ac:knownFonts="1">
    <font>
      <sz val="11"/>
      <color theme="1"/>
      <name val="Calibri"/>
      <family val="2"/>
      <scheme val="minor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11"/>
      <color theme="1"/>
      <name val="Calibri"/>
      <family val="2"/>
      <charset val="163"/>
      <scheme val="minor"/>
    </font>
    <font>
      <sz val="12"/>
      <color theme="1"/>
      <name val="Times New Roman"/>
      <family val="1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/>
      <top/>
      <bottom/>
      <diagonal/>
    </border>
  </borders>
  <cellStyleXfs count="4">
    <xf numFmtId="0" fontId="0" fillId="0" borderId="0"/>
    <xf numFmtId="0" fontId="5" fillId="0" borderId="0"/>
    <xf numFmtId="165" fontId="5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2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38" fontId="1" fillId="2" borderId="3" xfId="0" applyNumberFormat="1" applyFont="1" applyFill="1" applyBorder="1" applyAlignment="1">
      <alignment horizontal="center" vertical="center" wrapText="1"/>
    </xf>
    <xf numFmtId="38" fontId="3" fillId="0" borderId="2" xfId="0" applyNumberFormat="1" applyFont="1" applyBorder="1" applyAlignment="1">
      <alignment horizontal="right" vertical="center"/>
    </xf>
    <xf numFmtId="164" fontId="3" fillId="0" borderId="2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38" fontId="0" fillId="0" borderId="0" xfId="0" applyNumberFormat="1"/>
    <xf numFmtId="164" fontId="0" fillId="0" borderId="0" xfId="0" applyNumberFormat="1"/>
    <xf numFmtId="164" fontId="3" fillId="3" borderId="2" xfId="0" applyNumberFormat="1" applyFont="1" applyFill="1" applyBorder="1" applyAlignment="1">
      <alignment horizontal="left" vertical="center"/>
    </xf>
    <xf numFmtId="38" fontId="3" fillId="3" borderId="2" xfId="0" applyNumberFormat="1" applyFont="1" applyFill="1" applyBorder="1" applyAlignment="1">
      <alignment horizontal="right" vertical="center"/>
    </xf>
    <xf numFmtId="0" fontId="6" fillId="0" borderId="0" xfId="1" applyFont="1"/>
    <xf numFmtId="0" fontId="5" fillId="0" borderId="0" xfId="1"/>
    <xf numFmtId="0" fontId="6" fillId="0" borderId="0" xfId="1" applyFont="1" applyAlignment="1">
      <alignment horizontal="center" vertical="center"/>
    </xf>
    <xf numFmtId="14" fontId="8" fillId="4" borderId="4" xfId="1" applyNumberFormat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166" fontId="8" fillId="4" borderId="4" xfId="2" applyNumberFormat="1" applyFont="1" applyFill="1" applyBorder="1" applyAlignment="1">
      <alignment horizontal="center" vertical="center" wrapText="1"/>
    </xf>
    <xf numFmtId="14" fontId="8" fillId="0" borderId="4" xfId="1" applyNumberFormat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 wrapText="1"/>
    </xf>
    <xf numFmtId="166" fontId="8" fillId="0" borderId="4" xfId="2" applyNumberFormat="1" applyFont="1" applyFill="1" applyBorder="1" applyAlignment="1">
      <alignment horizontal="right" vertical="center" wrapText="1"/>
    </xf>
    <xf numFmtId="14" fontId="6" fillId="0" borderId="4" xfId="1" applyNumberFormat="1" applyFont="1" applyBorder="1" applyAlignment="1">
      <alignment horizontal="center"/>
    </xf>
    <xf numFmtId="166" fontId="6" fillId="0" borderId="4" xfId="2" applyNumberFormat="1" applyFont="1" applyBorder="1" applyAlignment="1">
      <alignment horizontal="right"/>
    </xf>
    <xf numFmtId="167" fontId="6" fillId="0" borderId="4" xfId="2" applyNumberFormat="1" applyFont="1" applyBorder="1" applyAlignment="1">
      <alignment horizontal="center"/>
    </xf>
    <xf numFmtId="167" fontId="6" fillId="0" borderId="4" xfId="2" applyNumberFormat="1" applyFont="1" applyBorder="1"/>
    <xf numFmtId="14" fontId="6" fillId="0" borderId="5" xfId="1" applyNumberFormat="1" applyFont="1" applyBorder="1" applyAlignment="1">
      <alignment horizontal="center"/>
    </xf>
    <xf numFmtId="166" fontId="6" fillId="0" borderId="4" xfId="2" applyNumberFormat="1" applyFont="1" applyBorder="1" applyAlignment="1">
      <alignment horizontal="center"/>
    </xf>
    <xf numFmtId="0" fontId="6" fillId="0" borderId="4" xfId="1" applyFont="1" applyBorder="1"/>
    <xf numFmtId="166" fontId="8" fillId="4" borderId="4" xfId="2" applyNumberFormat="1" applyFont="1" applyFill="1" applyBorder="1" applyAlignment="1">
      <alignment horizontal="center"/>
    </xf>
    <xf numFmtId="167" fontId="8" fillId="4" borderId="4" xfId="2" applyNumberFormat="1" applyFont="1" applyFill="1" applyBorder="1" applyAlignment="1">
      <alignment horizontal="center"/>
    </xf>
    <xf numFmtId="0" fontId="8" fillId="4" borderId="4" xfId="1" applyFont="1" applyFill="1" applyBorder="1"/>
    <xf numFmtId="0" fontId="6" fillId="0" borderId="6" xfId="1" applyFont="1" applyBorder="1" applyAlignment="1">
      <alignment horizontal="left"/>
    </xf>
    <xf numFmtId="166" fontId="9" fillId="5" borderId="7" xfId="2" applyNumberFormat="1" applyFont="1" applyFill="1" applyBorder="1" applyAlignment="1">
      <alignment horizontal="center"/>
    </xf>
    <xf numFmtId="167" fontId="8" fillId="4" borderId="4" xfId="2" applyNumberFormat="1" applyFont="1" applyFill="1" applyBorder="1"/>
    <xf numFmtId="166" fontId="10" fillId="4" borderId="4" xfId="2" applyNumberFormat="1" applyFont="1" applyFill="1" applyBorder="1" applyAlignment="1">
      <alignment horizontal="center" vertical="center"/>
    </xf>
    <xf numFmtId="167" fontId="8" fillId="4" borderId="4" xfId="1" applyNumberFormat="1" applyFont="1" applyFill="1" applyBorder="1"/>
    <xf numFmtId="167" fontId="11" fillId="6" borderId="4" xfId="1" applyNumberFormat="1" applyFont="1" applyFill="1" applyBorder="1"/>
    <xf numFmtId="0" fontId="6" fillId="0" borderId="4" xfId="1" applyFont="1" applyBorder="1" applyAlignment="1">
      <alignment horizontal="center" vertical="center" wrapText="1"/>
    </xf>
    <xf numFmtId="166" fontId="6" fillId="0" borderId="4" xfId="2" applyNumberFormat="1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left" vertical="center"/>
    </xf>
    <xf numFmtId="167" fontId="5" fillId="0" borderId="0" xfId="3" applyNumberFormat="1" applyFont="1"/>
    <xf numFmtId="167" fontId="5" fillId="0" borderId="0" xfId="1" applyNumberFormat="1"/>
    <xf numFmtId="38" fontId="3" fillId="6" borderId="2" xfId="0" applyNumberFormat="1" applyFont="1" applyFill="1" applyBorder="1" applyAlignment="1">
      <alignment horizontal="right" vertical="center"/>
    </xf>
    <xf numFmtId="167" fontId="0" fillId="0" borderId="0" xfId="3" applyNumberFormat="1" applyFont="1"/>
    <xf numFmtId="167" fontId="1" fillId="2" borderId="9" xfId="3" applyNumberFormat="1" applyFont="1" applyFill="1" applyBorder="1" applyAlignment="1">
      <alignment horizontal="center" vertical="center" wrapText="1"/>
    </xf>
    <xf numFmtId="14" fontId="7" fillId="0" borderId="0" xfId="1" applyNumberFormat="1" applyFont="1" applyAlignment="1">
      <alignment horizontal="center"/>
    </xf>
    <xf numFmtId="14" fontId="8" fillId="4" borderId="5" xfId="1" applyNumberFormat="1" applyFont="1" applyFill="1" applyBorder="1" applyAlignment="1">
      <alignment horizontal="center"/>
    </xf>
    <xf numFmtId="14" fontId="8" fillId="4" borderId="6" xfId="1" applyNumberFormat="1" applyFont="1" applyFill="1" applyBorder="1" applyAlignment="1">
      <alignment horizontal="center"/>
    </xf>
    <xf numFmtId="14" fontId="11" fillId="6" borderId="5" xfId="1" quotePrefix="1" applyNumberFormat="1" applyFont="1" applyFill="1" applyBorder="1" applyAlignment="1">
      <alignment horizontal="center" vertical="center"/>
    </xf>
    <xf numFmtId="14" fontId="11" fillId="6" borderId="8" xfId="1" quotePrefix="1" applyNumberFormat="1" applyFont="1" applyFill="1" applyBorder="1" applyAlignment="1">
      <alignment horizontal="center" vertical="center"/>
    </xf>
    <xf numFmtId="14" fontId="11" fillId="6" borderId="6" xfId="1" quotePrefix="1" applyNumberFormat="1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/>
    </xf>
  </cellXfs>
  <cellStyles count="4">
    <cellStyle name="Comma" xfId="3" builtinId="3"/>
    <cellStyle name="Comma 2" xfId="2"/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topLeftCell="B4" workbookViewId="0">
      <selection activeCell="F19" sqref="F19"/>
    </sheetView>
  </sheetViews>
  <sheetFormatPr defaultRowHeight="15" x14ac:dyDescent="0.25"/>
  <cols>
    <col min="1" max="1" width="9.140625" style="12"/>
    <col min="2" max="2" width="19.28515625" style="12" customWidth="1"/>
    <col min="3" max="3" width="24.42578125" style="12" customWidth="1"/>
    <col min="4" max="6" width="19.28515625" style="12" customWidth="1"/>
    <col min="7" max="7" width="9.140625" style="12"/>
    <col min="8" max="8" width="14.28515625" style="12" bestFit="1" customWidth="1"/>
    <col min="9" max="16384" width="9.140625" style="12"/>
  </cols>
  <sheetData>
    <row r="1" spans="1:6" ht="33" customHeight="1" x14ac:dyDescent="0.3">
      <c r="A1" s="11"/>
      <c r="B1" s="44" t="s">
        <v>33</v>
      </c>
      <c r="C1" s="44"/>
      <c r="D1" s="44"/>
      <c r="E1" s="44"/>
      <c r="F1" s="44"/>
    </row>
    <row r="2" spans="1:6" ht="31.5" x14ac:dyDescent="0.25">
      <c r="A2" s="13"/>
      <c r="B2" s="14" t="s">
        <v>10</v>
      </c>
      <c r="C2" s="15" t="s">
        <v>11</v>
      </c>
      <c r="D2" s="16" t="s">
        <v>12</v>
      </c>
      <c r="E2" s="15" t="s">
        <v>13</v>
      </c>
      <c r="F2" s="15" t="s">
        <v>14</v>
      </c>
    </row>
    <row r="3" spans="1:6" ht="15.75" x14ac:dyDescent="0.25">
      <c r="A3" s="13"/>
      <c r="B3" s="17"/>
      <c r="C3" s="18" t="s">
        <v>15</v>
      </c>
      <c r="D3" s="19"/>
      <c r="E3" s="18"/>
      <c r="F3" s="18"/>
    </row>
    <row r="4" spans="1:6" ht="15.75" x14ac:dyDescent="0.25">
      <c r="A4" s="13"/>
      <c r="B4" s="17"/>
      <c r="C4" s="36" t="s">
        <v>22</v>
      </c>
      <c r="D4" s="37">
        <v>8459409</v>
      </c>
      <c r="E4" s="18"/>
      <c r="F4" s="18"/>
    </row>
    <row r="5" spans="1:6" ht="15.75" x14ac:dyDescent="0.25">
      <c r="A5" s="13"/>
      <c r="B5" s="17"/>
      <c r="C5" s="36" t="s">
        <v>23</v>
      </c>
      <c r="D5" s="37">
        <v>5606173</v>
      </c>
      <c r="E5" s="18"/>
      <c r="F5" s="18"/>
    </row>
    <row r="6" spans="1:6" ht="15.75" x14ac:dyDescent="0.25">
      <c r="A6" s="13"/>
      <c r="B6" s="17"/>
      <c r="C6" s="36" t="s">
        <v>24</v>
      </c>
      <c r="D6" s="37">
        <v>3892710</v>
      </c>
      <c r="E6" s="18"/>
      <c r="F6" s="18"/>
    </row>
    <row r="7" spans="1:6" ht="15.75" x14ac:dyDescent="0.25">
      <c r="A7" s="13"/>
      <c r="B7" s="17"/>
      <c r="C7" s="36" t="s">
        <v>25</v>
      </c>
      <c r="D7" s="37">
        <v>10247375</v>
      </c>
      <c r="E7" s="18"/>
      <c r="F7" s="18"/>
    </row>
    <row r="8" spans="1:6" ht="15.75" x14ac:dyDescent="0.25">
      <c r="A8" s="13"/>
      <c r="B8" s="17"/>
      <c r="C8" s="36" t="s">
        <v>26</v>
      </c>
      <c r="D8" s="37">
        <v>7850481</v>
      </c>
      <c r="E8" s="18"/>
      <c r="F8" s="18"/>
    </row>
    <row r="9" spans="1:6" ht="15.75" x14ac:dyDescent="0.25">
      <c r="A9" s="11"/>
      <c r="B9" s="20"/>
      <c r="C9" s="36" t="s">
        <v>27</v>
      </c>
      <c r="D9" s="21">
        <v>3929582</v>
      </c>
      <c r="E9" s="22"/>
      <c r="F9" s="23"/>
    </row>
    <row r="10" spans="1:6" ht="15.75" x14ac:dyDescent="0.25">
      <c r="A10" s="11"/>
      <c r="B10" s="24"/>
      <c r="C10" s="36" t="s">
        <v>28</v>
      </c>
      <c r="D10" s="25">
        <v>3602033</v>
      </c>
      <c r="E10" s="23"/>
      <c r="F10" s="26"/>
    </row>
    <row r="11" spans="1:6" ht="15.75" x14ac:dyDescent="0.25">
      <c r="A11" s="11"/>
      <c r="B11" s="24"/>
      <c r="C11" s="36" t="s">
        <v>29</v>
      </c>
      <c r="D11" s="23">
        <v>5812020</v>
      </c>
      <c r="E11" s="23"/>
      <c r="F11" s="26"/>
    </row>
    <row r="12" spans="1:6" ht="15.75" x14ac:dyDescent="0.25">
      <c r="A12" s="11"/>
      <c r="B12" s="24"/>
      <c r="C12" s="36" t="s">
        <v>30</v>
      </c>
      <c r="D12" s="23">
        <v>8475964</v>
      </c>
      <c r="E12" s="23"/>
      <c r="F12" s="26"/>
    </row>
    <row r="13" spans="1:6" ht="15.75" x14ac:dyDescent="0.25">
      <c r="A13" s="11"/>
      <c r="B13" s="45" t="s">
        <v>16</v>
      </c>
      <c r="C13" s="46"/>
      <c r="D13" s="27">
        <f>SUM(D4:D12)</f>
        <v>57875747</v>
      </c>
      <c r="E13" s="28">
        <f>+SUM(E9:E10)</f>
        <v>0</v>
      </c>
      <c r="F13" s="29"/>
    </row>
    <row r="14" spans="1:6" ht="15.75" x14ac:dyDescent="0.25">
      <c r="A14" s="11"/>
      <c r="B14" s="20"/>
      <c r="C14" s="30" t="s">
        <v>77</v>
      </c>
      <c r="D14" s="31"/>
      <c r="E14" s="22">
        <v>247165</v>
      </c>
      <c r="F14" s="26"/>
    </row>
    <row r="15" spans="1:6" ht="15.75" x14ac:dyDescent="0.25">
      <c r="A15" s="11"/>
      <c r="B15" s="20"/>
      <c r="C15" s="30" t="s">
        <v>78</v>
      </c>
      <c r="D15" s="25"/>
      <c r="E15" s="23">
        <v>413358</v>
      </c>
      <c r="F15" s="26"/>
    </row>
    <row r="16" spans="1:6" ht="15.75" x14ac:dyDescent="0.25">
      <c r="A16" s="11"/>
      <c r="B16" s="45" t="s">
        <v>17</v>
      </c>
      <c r="C16" s="46"/>
      <c r="D16" s="27"/>
      <c r="E16" s="32">
        <f>SUM(E14:E15)</f>
        <v>660523</v>
      </c>
      <c r="F16" s="29"/>
    </row>
    <row r="17" spans="1:8" ht="15.75" x14ac:dyDescent="0.25">
      <c r="A17" s="11"/>
      <c r="B17" s="24"/>
      <c r="C17" s="30" t="s">
        <v>79</v>
      </c>
      <c r="D17" s="25"/>
      <c r="E17" s="22"/>
      <c r="F17" s="23">
        <v>8458000</v>
      </c>
      <c r="H17" s="39"/>
    </row>
    <row r="18" spans="1:8" ht="15.75" x14ac:dyDescent="0.25">
      <c r="A18" s="11"/>
      <c r="B18" s="24"/>
      <c r="C18" s="30" t="s">
        <v>18</v>
      </c>
      <c r="D18" s="25"/>
      <c r="E18" s="22"/>
      <c r="F18" s="23">
        <v>5605666</v>
      </c>
      <c r="H18" s="39"/>
    </row>
    <row r="19" spans="1:8" ht="15.75" x14ac:dyDescent="0.25">
      <c r="A19" s="11"/>
      <c r="B19" s="24"/>
      <c r="C19" s="30" t="s">
        <v>19</v>
      </c>
      <c r="D19" s="25"/>
      <c r="E19" s="22"/>
      <c r="F19" s="23">
        <v>3891877</v>
      </c>
      <c r="H19" s="39"/>
    </row>
    <row r="20" spans="1:8" ht="15.75" x14ac:dyDescent="0.25">
      <c r="A20" s="11"/>
      <c r="B20" s="24"/>
      <c r="C20" s="30" t="s">
        <v>80</v>
      </c>
      <c r="D20" s="25"/>
      <c r="E20" s="22"/>
      <c r="F20" s="23">
        <v>10247375</v>
      </c>
      <c r="H20" s="39"/>
    </row>
    <row r="21" spans="1:8" ht="15.75" x14ac:dyDescent="0.25">
      <c r="A21" s="11"/>
      <c r="B21" s="24"/>
      <c r="C21" s="30" t="s">
        <v>81</v>
      </c>
      <c r="D21" s="25"/>
      <c r="E21" s="22"/>
      <c r="F21" s="23">
        <v>4549133</v>
      </c>
      <c r="H21" s="39"/>
    </row>
    <row r="22" spans="1:8" ht="15.75" x14ac:dyDescent="0.25">
      <c r="A22" s="11"/>
      <c r="B22" s="24"/>
      <c r="C22" s="30" t="s">
        <v>82</v>
      </c>
      <c r="D22" s="25"/>
      <c r="E22" s="22"/>
      <c r="F22" s="23">
        <v>7230930</v>
      </c>
      <c r="H22" s="39"/>
    </row>
    <row r="23" spans="1:8" ht="15.75" x14ac:dyDescent="0.25">
      <c r="A23" s="11"/>
      <c r="B23" s="24"/>
      <c r="C23" s="30" t="s">
        <v>83</v>
      </c>
      <c r="D23" s="25"/>
      <c r="E23" s="22"/>
      <c r="F23" s="23">
        <v>9166378</v>
      </c>
      <c r="H23" s="39"/>
    </row>
    <row r="24" spans="1:8" ht="15.75" x14ac:dyDescent="0.25">
      <c r="A24" s="11"/>
      <c r="B24" s="24"/>
      <c r="C24" s="30" t="s">
        <v>84</v>
      </c>
      <c r="D24" s="25"/>
      <c r="E24" s="22"/>
      <c r="F24" s="23">
        <v>8061206</v>
      </c>
      <c r="H24" s="39"/>
    </row>
    <row r="25" spans="1:8" ht="15.75" x14ac:dyDescent="0.25">
      <c r="A25" s="11"/>
      <c r="B25" s="45" t="s">
        <v>20</v>
      </c>
      <c r="C25" s="46"/>
      <c r="D25" s="33"/>
      <c r="E25" s="34"/>
      <c r="F25" s="34">
        <f>SUM(F17:F24)</f>
        <v>57210565</v>
      </c>
      <c r="H25" s="40"/>
    </row>
    <row r="26" spans="1:8" ht="25.5" customHeight="1" x14ac:dyDescent="0.25">
      <c r="A26" s="11"/>
      <c r="B26" s="47" t="s">
        <v>21</v>
      </c>
      <c r="C26" s="48"/>
      <c r="D26" s="48"/>
      <c r="E26" s="49"/>
      <c r="F26" s="35">
        <f>+D3+D13-E16-F25</f>
        <v>4659</v>
      </c>
    </row>
  </sheetData>
  <mergeCells count="5">
    <mergeCell ref="B1:F1"/>
    <mergeCell ref="B13:C13"/>
    <mergeCell ref="B16:C16"/>
    <mergeCell ref="B25:C25"/>
    <mergeCell ref="B26:E26"/>
  </mergeCells>
  <conditionalFormatting sqref="B2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L41"/>
  <sheetViews>
    <sheetView topLeftCell="A7" zoomScaleNormal="100" workbookViewId="0">
      <selection activeCell="O30" sqref="O30"/>
    </sheetView>
  </sheetViews>
  <sheetFormatPr defaultColWidth="9.140625" defaultRowHeight="15" outlineLevelRow="1" x14ac:dyDescent="0.25"/>
  <cols>
    <col min="1" max="1" width="1.42578125" customWidth="1"/>
    <col min="2" max="2" width="13.28515625" style="8" customWidth="1"/>
    <col min="3" max="3" width="11.42578125" customWidth="1"/>
    <col min="4" max="4" width="11.42578125" hidden="1" customWidth="1"/>
    <col min="5" max="5" width="18.5703125" customWidth="1"/>
    <col min="6" max="6" width="13.28515625" style="7" customWidth="1"/>
    <col min="7" max="7" width="10.5703125" style="7" customWidth="1"/>
    <col min="8" max="8" width="11.42578125" customWidth="1"/>
    <col min="9" max="9" width="50" customWidth="1"/>
    <col min="10" max="10" width="21.42578125" customWidth="1"/>
    <col min="12" max="12" width="14.28515625" style="42" bestFit="1" customWidth="1"/>
  </cols>
  <sheetData>
    <row r="1" spans="1:12" ht="18.75" x14ac:dyDescent="0.3">
      <c r="A1" s="50" t="s">
        <v>8</v>
      </c>
      <c r="B1" s="50"/>
      <c r="C1" s="50"/>
      <c r="D1" s="50"/>
      <c r="E1" s="50"/>
      <c r="F1" s="50"/>
      <c r="G1" s="50"/>
      <c r="H1" s="50"/>
      <c r="I1" s="50"/>
    </row>
    <row r="2" spans="1:12" x14ac:dyDescent="0.25">
      <c r="A2" s="51" t="s">
        <v>34</v>
      </c>
      <c r="B2" s="51"/>
      <c r="C2" s="51"/>
      <c r="D2" s="51"/>
      <c r="E2" s="51"/>
      <c r="F2" s="51"/>
      <c r="G2" s="51"/>
      <c r="H2" s="51"/>
      <c r="I2" s="51"/>
    </row>
    <row r="3" spans="1:12" ht="24.75" customHeight="1" x14ac:dyDescent="0.25">
      <c r="B3" s="1" t="s">
        <v>1</v>
      </c>
      <c r="C3" s="5" t="s">
        <v>0</v>
      </c>
      <c r="D3" s="5" t="s">
        <v>9</v>
      </c>
      <c r="E3" s="5" t="s">
        <v>6</v>
      </c>
      <c r="F3" s="2" t="s">
        <v>3</v>
      </c>
      <c r="G3" s="2" t="s">
        <v>7</v>
      </c>
      <c r="H3" s="5" t="s">
        <v>32</v>
      </c>
      <c r="I3" s="5" t="s">
        <v>5</v>
      </c>
      <c r="J3" s="5" t="s">
        <v>2</v>
      </c>
      <c r="L3" s="43" t="s">
        <v>85</v>
      </c>
    </row>
    <row r="4" spans="1:12" outlineLevel="1" x14ac:dyDescent="0.25">
      <c r="B4" s="4">
        <v>45028</v>
      </c>
      <c r="C4" s="6" t="s">
        <v>35</v>
      </c>
      <c r="D4" s="6" t="s">
        <v>4</v>
      </c>
      <c r="E4" s="6" t="s">
        <v>36</v>
      </c>
      <c r="F4" s="3">
        <v>2594135</v>
      </c>
      <c r="G4" s="3">
        <v>259414</v>
      </c>
      <c r="H4" s="41">
        <f>F4+G4</f>
        <v>2853549</v>
      </c>
      <c r="I4" s="6" t="s">
        <v>37</v>
      </c>
      <c r="J4" s="6" t="s">
        <v>38</v>
      </c>
      <c r="L4" s="42">
        <v>1588928</v>
      </c>
    </row>
    <row r="5" spans="1:12" outlineLevel="1" x14ac:dyDescent="0.25">
      <c r="B5" s="4">
        <v>45036</v>
      </c>
      <c r="C5" s="6" t="s">
        <v>39</v>
      </c>
      <c r="D5" s="6" t="s">
        <v>4</v>
      </c>
      <c r="E5" s="6" t="s">
        <v>40</v>
      </c>
      <c r="F5" s="3">
        <v>2795789</v>
      </c>
      <c r="G5" s="3">
        <v>279579</v>
      </c>
      <c r="H5" s="41">
        <f t="shared" ref="H5:H31" si="0">F5+G5</f>
        <v>3075368</v>
      </c>
      <c r="I5" s="6" t="s">
        <v>37</v>
      </c>
      <c r="J5" s="6" t="s">
        <v>38</v>
      </c>
      <c r="L5" s="42">
        <v>2655007</v>
      </c>
    </row>
    <row r="6" spans="1:12" outlineLevel="1" x14ac:dyDescent="0.25">
      <c r="B6" s="4">
        <v>45036</v>
      </c>
      <c r="C6" s="6" t="s">
        <v>41</v>
      </c>
      <c r="D6" s="6" t="s">
        <v>4</v>
      </c>
      <c r="E6" s="6" t="s">
        <v>42</v>
      </c>
      <c r="F6" s="3">
        <v>2300447</v>
      </c>
      <c r="G6" s="3">
        <v>230045</v>
      </c>
      <c r="H6" s="41">
        <f>F6+G6</f>
        <v>2530492</v>
      </c>
      <c r="I6" s="6" t="s">
        <v>37</v>
      </c>
      <c r="J6" s="6" t="s">
        <v>38</v>
      </c>
      <c r="L6" s="42">
        <v>1653000</v>
      </c>
    </row>
    <row r="7" spans="1:12" outlineLevel="1" x14ac:dyDescent="0.25">
      <c r="B7" s="4">
        <v>45057</v>
      </c>
      <c r="C7" s="6" t="s">
        <v>43</v>
      </c>
      <c r="D7" s="6" t="s">
        <v>4</v>
      </c>
      <c r="E7" s="6" t="s">
        <v>44</v>
      </c>
      <c r="F7" s="3">
        <v>1582575</v>
      </c>
      <c r="G7" s="3">
        <v>158258</v>
      </c>
      <c r="H7" s="41">
        <f t="shared" si="0"/>
        <v>1740833</v>
      </c>
      <c r="I7" s="6" t="s">
        <v>37</v>
      </c>
      <c r="J7" s="6" t="s">
        <v>38</v>
      </c>
      <c r="L7" s="42">
        <v>2164271</v>
      </c>
    </row>
    <row r="8" spans="1:12" outlineLevel="1" x14ac:dyDescent="0.25">
      <c r="B8" s="4">
        <v>45058</v>
      </c>
      <c r="C8" s="6" t="s">
        <v>45</v>
      </c>
      <c r="D8" s="6" t="s">
        <v>4</v>
      </c>
      <c r="E8" s="6" t="s">
        <v>46</v>
      </c>
      <c r="F8" s="3">
        <v>1582575</v>
      </c>
      <c r="G8" s="3">
        <v>158258</v>
      </c>
      <c r="H8" s="41">
        <f t="shared" si="0"/>
        <v>1740833</v>
      </c>
      <c r="I8" s="6" t="s">
        <v>37</v>
      </c>
      <c r="J8" s="6" t="s">
        <v>38</v>
      </c>
      <c r="L8" s="42">
        <v>3020000</v>
      </c>
    </row>
    <row r="9" spans="1:12" outlineLevel="1" x14ac:dyDescent="0.25">
      <c r="B9" s="4">
        <v>45075</v>
      </c>
      <c r="C9" s="6" t="s">
        <v>47</v>
      </c>
      <c r="D9" s="6" t="s">
        <v>4</v>
      </c>
      <c r="E9" s="6" t="s">
        <v>48</v>
      </c>
      <c r="F9" s="3">
        <v>1931370</v>
      </c>
      <c r="G9" s="3">
        <v>193137</v>
      </c>
      <c r="H9" s="41">
        <f t="shared" si="0"/>
        <v>2124507</v>
      </c>
      <c r="I9" s="6" t="s">
        <v>37</v>
      </c>
      <c r="J9" s="6" t="s">
        <v>38</v>
      </c>
      <c r="L9" s="42">
        <v>2544345</v>
      </c>
    </row>
    <row r="10" spans="1:12" outlineLevel="1" x14ac:dyDescent="0.25">
      <c r="B10" s="4">
        <v>45082</v>
      </c>
      <c r="C10" s="6" t="s">
        <v>49</v>
      </c>
      <c r="D10" s="6" t="s">
        <v>4</v>
      </c>
      <c r="E10" s="6" t="s">
        <v>50</v>
      </c>
      <c r="F10" s="3">
        <v>1956252</v>
      </c>
      <c r="G10" s="3">
        <v>195625</v>
      </c>
      <c r="H10" s="41">
        <f>F10+G10</f>
        <v>2151877</v>
      </c>
      <c r="I10" s="6" t="s">
        <v>37</v>
      </c>
      <c r="J10" s="6" t="s">
        <v>38</v>
      </c>
      <c r="L10" s="42">
        <v>3602033</v>
      </c>
    </row>
    <row r="11" spans="1:12" outlineLevel="1" x14ac:dyDescent="0.25">
      <c r="B11" s="4">
        <v>45093</v>
      </c>
      <c r="C11" s="6" t="s">
        <v>51</v>
      </c>
      <c r="D11" s="6" t="s">
        <v>4</v>
      </c>
      <c r="E11" s="6" t="s">
        <v>52</v>
      </c>
      <c r="F11" s="3">
        <v>1582575</v>
      </c>
      <c r="G11" s="3">
        <v>158258</v>
      </c>
      <c r="H11" s="41">
        <f t="shared" si="0"/>
        <v>1740833</v>
      </c>
      <c r="I11" s="6" t="s">
        <v>37</v>
      </c>
      <c r="J11" s="6" t="s">
        <v>38</v>
      </c>
      <c r="L11" s="42">
        <v>3929582</v>
      </c>
    </row>
    <row r="12" spans="1:12" outlineLevel="1" x14ac:dyDescent="0.25">
      <c r="B12" s="4">
        <v>45110</v>
      </c>
      <c r="C12" s="6" t="s">
        <v>53</v>
      </c>
      <c r="D12" s="6" t="s">
        <v>4</v>
      </c>
      <c r="E12" s="6" t="s">
        <v>54</v>
      </c>
      <c r="F12" s="3">
        <v>2213520</v>
      </c>
      <c r="G12" s="3">
        <v>177082</v>
      </c>
      <c r="H12" s="41">
        <f t="shared" si="0"/>
        <v>2390602</v>
      </c>
      <c r="I12" s="6" t="s">
        <v>37</v>
      </c>
      <c r="J12" s="6" t="s">
        <v>38</v>
      </c>
      <c r="L12" s="42">
        <v>2161894</v>
      </c>
    </row>
    <row r="13" spans="1:12" outlineLevel="1" x14ac:dyDescent="0.25">
      <c r="B13" s="4">
        <v>45119</v>
      </c>
      <c r="C13" s="6" t="s">
        <v>55</v>
      </c>
      <c r="D13" s="6" t="s">
        <v>4</v>
      </c>
      <c r="E13" s="6" t="s">
        <v>56</v>
      </c>
      <c r="F13" s="3">
        <v>1931770</v>
      </c>
      <c r="G13" s="3">
        <v>154542</v>
      </c>
      <c r="H13" s="41">
        <f t="shared" si="0"/>
        <v>2086312</v>
      </c>
      <c r="I13" s="6" t="s">
        <v>37</v>
      </c>
      <c r="J13" s="6" t="s">
        <v>38</v>
      </c>
      <c r="L13" s="42">
        <v>1139454</v>
      </c>
    </row>
    <row r="14" spans="1:12" outlineLevel="1" x14ac:dyDescent="0.25">
      <c r="B14" s="4">
        <v>45124</v>
      </c>
      <c r="C14" s="6" t="s">
        <v>57</v>
      </c>
      <c r="D14" s="6" t="s">
        <v>4</v>
      </c>
      <c r="E14" s="6" t="s">
        <v>56</v>
      </c>
      <c r="F14" s="3">
        <v>1872565</v>
      </c>
      <c r="G14" s="3">
        <v>149805</v>
      </c>
      <c r="H14" s="41">
        <f t="shared" si="0"/>
        <v>2022370</v>
      </c>
      <c r="I14" s="6" t="s">
        <v>37</v>
      </c>
      <c r="J14" s="6" t="s">
        <v>38</v>
      </c>
      <c r="L14" s="42">
        <v>2462578</v>
      </c>
    </row>
    <row r="15" spans="1:12" outlineLevel="1" x14ac:dyDescent="0.25">
      <c r="B15" s="4">
        <v>45124</v>
      </c>
      <c r="C15" s="6" t="s">
        <v>58</v>
      </c>
      <c r="D15" s="6" t="s">
        <v>4</v>
      </c>
      <c r="E15" s="6" t="s">
        <v>54</v>
      </c>
      <c r="F15" s="3">
        <v>3470455</v>
      </c>
      <c r="G15" s="3">
        <v>277636</v>
      </c>
      <c r="H15" s="41">
        <f>F15+G15</f>
        <v>3748091</v>
      </c>
      <c r="I15" s="6" t="s">
        <v>37</v>
      </c>
      <c r="J15" s="6" t="s">
        <v>38</v>
      </c>
      <c r="L15" s="42">
        <v>2086555</v>
      </c>
    </row>
    <row r="16" spans="1:12" outlineLevel="1" x14ac:dyDescent="0.25">
      <c r="B16" s="4">
        <v>45152</v>
      </c>
      <c r="C16" s="6" t="s">
        <v>59</v>
      </c>
      <c r="D16" s="6" t="s">
        <v>4</v>
      </c>
      <c r="E16" s="6" t="s">
        <v>56</v>
      </c>
      <c r="F16" s="3">
        <v>1931995</v>
      </c>
      <c r="G16" s="3">
        <v>154560</v>
      </c>
      <c r="H16" s="41">
        <f t="shared" si="0"/>
        <v>2086555</v>
      </c>
      <c r="I16" s="6" t="s">
        <v>37</v>
      </c>
      <c r="J16" s="6" t="s">
        <v>38</v>
      </c>
      <c r="L16" s="42">
        <v>2022370</v>
      </c>
    </row>
    <row r="17" spans="2:12" outlineLevel="1" x14ac:dyDescent="0.25">
      <c r="B17" s="4">
        <v>45152</v>
      </c>
      <c r="C17" s="6" t="s">
        <v>60</v>
      </c>
      <c r="D17" s="6" t="s">
        <v>4</v>
      </c>
      <c r="E17" s="6" t="s">
        <v>54</v>
      </c>
      <c r="F17" s="3">
        <v>2280165</v>
      </c>
      <c r="G17" s="3">
        <v>182413</v>
      </c>
      <c r="H17" s="41">
        <f t="shared" si="0"/>
        <v>2462578</v>
      </c>
      <c r="I17" s="6" t="s">
        <v>37</v>
      </c>
      <c r="J17" s="6" t="s">
        <v>38</v>
      </c>
      <c r="L17" s="42">
        <v>3748091</v>
      </c>
    </row>
    <row r="18" spans="2:12" outlineLevel="1" x14ac:dyDescent="0.25">
      <c r="B18" s="4">
        <v>45168</v>
      </c>
      <c r="C18" s="6" t="s">
        <v>61</v>
      </c>
      <c r="D18" s="6" t="s">
        <v>4</v>
      </c>
      <c r="E18" s="6" t="s">
        <v>62</v>
      </c>
      <c r="F18" s="3">
        <v>1055050</v>
      </c>
      <c r="G18" s="3">
        <v>84404</v>
      </c>
      <c r="H18" s="41">
        <f t="shared" si="0"/>
        <v>1139454</v>
      </c>
      <c r="I18" s="6" t="s">
        <v>37</v>
      </c>
      <c r="J18" s="6" t="s">
        <v>38</v>
      </c>
      <c r="L18" s="42">
        <v>2086312</v>
      </c>
    </row>
    <row r="19" spans="2:12" outlineLevel="1" x14ac:dyDescent="0.25">
      <c r="B19" s="4">
        <v>45168</v>
      </c>
      <c r="C19" s="6" t="s">
        <v>63</v>
      </c>
      <c r="D19" s="6" t="s">
        <v>4</v>
      </c>
      <c r="E19" s="6" t="s">
        <v>64</v>
      </c>
      <c r="F19" s="3">
        <v>2001754</v>
      </c>
      <c r="G19" s="3">
        <v>160140</v>
      </c>
      <c r="H19" s="41">
        <f t="shared" si="0"/>
        <v>2161894</v>
      </c>
      <c r="I19" s="6" t="s">
        <v>37</v>
      </c>
      <c r="J19" s="6" t="s">
        <v>38</v>
      </c>
      <c r="L19" s="42">
        <v>2390602</v>
      </c>
    </row>
    <row r="20" spans="2:12" ht="13.5" customHeight="1" outlineLevel="1" x14ac:dyDescent="0.25">
      <c r="B20" s="4">
        <v>45194</v>
      </c>
      <c r="C20" s="6" t="s">
        <v>65</v>
      </c>
      <c r="D20" s="6" t="s">
        <v>4</v>
      </c>
      <c r="E20" s="6" t="s">
        <v>64</v>
      </c>
      <c r="F20" s="3">
        <v>1582575</v>
      </c>
      <c r="G20" s="3">
        <v>126606</v>
      </c>
      <c r="H20" s="41">
        <f t="shared" si="0"/>
        <v>1709181</v>
      </c>
      <c r="I20" s="6" t="s">
        <v>37</v>
      </c>
      <c r="J20" s="6" t="s">
        <v>38</v>
      </c>
      <c r="L20" s="42">
        <v>1740000</v>
      </c>
    </row>
    <row r="21" spans="2:12" outlineLevel="1" x14ac:dyDescent="0.25">
      <c r="B21" s="4">
        <v>45194</v>
      </c>
      <c r="C21" s="6" t="s">
        <v>66</v>
      </c>
      <c r="D21" s="6" t="s">
        <v>4</v>
      </c>
      <c r="E21" s="6" t="s">
        <v>62</v>
      </c>
      <c r="F21" s="3">
        <v>2055927</v>
      </c>
      <c r="G21" s="3">
        <v>164474</v>
      </c>
      <c r="H21" s="41">
        <f t="shared" si="0"/>
        <v>2220401</v>
      </c>
      <c r="I21" s="6" t="s">
        <v>37</v>
      </c>
      <c r="J21" s="6" t="s">
        <v>38</v>
      </c>
      <c r="L21" s="42">
        <v>2151877</v>
      </c>
    </row>
    <row r="22" spans="2:12" outlineLevel="1" x14ac:dyDescent="0.25">
      <c r="B22" s="4">
        <v>45229</v>
      </c>
      <c r="C22" s="6" t="s">
        <v>67</v>
      </c>
      <c r="D22" s="6" t="s">
        <v>4</v>
      </c>
      <c r="E22" s="6" t="s">
        <v>64</v>
      </c>
      <c r="F22" s="3">
        <v>1403845</v>
      </c>
      <c r="G22" s="3">
        <v>112308</v>
      </c>
      <c r="H22" s="41">
        <f t="shared" si="0"/>
        <v>1516153</v>
      </c>
      <c r="I22" s="6" t="s">
        <v>37</v>
      </c>
      <c r="J22" s="6" t="s">
        <v>38</v>
      </c>
      <c r="L22" s="42">
        <v>2124000</v>
      </c>
    </row>
    <row r="23" spans="2:12" outlineLevel="1" x14ac:dyDescent="0.25">
      <c r="B23" s="4">
        <v>45229</v>
      </c>
      <c r="C23" s="6" t="s">
        <v>68</v>
      </c>
      <c r="D23" s="6" t="s">
        <v>4</v>
      </c>
      <c r="E23" s="6" t="s">
        <v>62</v>
      </c>
      <c r="F23" s="3">
        <v>1931370</v>
      </c>
      <c r="G23" s="3">
        <v>154510</v>
      </c>
      <c r="H23" s="41">
        <f t="shared" si="0"/>
        <v>2085880</v>
      </c>
      <c r="I23" s="6" t="s">
        <v>37</v>
      </c>
      <c r="J23" s="6" t="s">
        <v>38</v>
      </c>
      <c r="L23" s="42">
        <v>1740833</v>
      </c>
    </row>
    <row r="24" spans="2:12" outlineLevel="1" x14ac:dyDescent="0.25">
      <c r="B24" s="4">
        <v>45246</v>
      </c>
      <c r="C24" s="6" t="s">
        <v>69</v>
      </c>
      <c r="D24" s="6" t="s">
        <v>4</v>
      </c>
      <c r="E24" s="6" t="s">
        <v>64</v>
      </c>
      <c r="F24" s="3">
        <v>2355875</v>
      </c>
      <c r="G24" s="3">
        <v>188470</v>
      </c>
      <c r="H24" s="41">
        <f t="shared" si="0"/>
        <v>2544345</v>
      </c>
      <c r="I24" s="6" t="s">
        <v>37</v>
      </c>
      <c r="J24" s="6" t="s">
        <v>38</v>
      </c>
      <c r="L24" s="42">
        <v>1740833</v>
      </c>
    </row>
    <row r="25" spans="2:12" outlineLevel="1" x14ac:dyDescent="0.25">
      <c r="B25" s="4">
        <v>45250</v>
      </c>
      <c r="C25" s="6" t="s">
        <v>70</v>
      </c>
      <c r="D25" s="6" t="s">
        <v>4</v>
      </c>
      <c r="E25" s="6" t="s">
        <v>71</v>
      </c>
      <c r="F25" s="3">
        <v>3025625</v>
      </c>
      <c r="G25" s="3">
        <v>242050</v>
      </c>
      <c r="H25" s="41">
        <f t="shared" si="0"/>
        <v>3267675</v>
      </c>
      <c r="I25" s="6" t="s">
        <v>37</v>
      </c>
      <c r="J25" s="6" t="s">
        <v>38</v>
      </c>
      <c r="L25" s="42">
        <v>3075000</v>
      </c>
    </row>
    <row r="26" spans="2:12" outlineLevel="1" x14ac:dyDescent="0.25">
      <c r="B26" s="4">
        <v>45251</v>
      </c>
      <c r="C26" s="6" t="s">
        <v>31</v>
      </c>
      <c r="D26" s="6" t="s">
        <v>31</v>
      </c>
      <c r="E26" s="6" t="s">
        <v>72</v>
      </c>
      <c r="F26" s="3">
        <v>-228856</v>
      </c>
      <c r="G26" s="3">
        <v>-18309</v>
      </c>
      <c r="H26" s="41">
        <f>F26+G26</f>
        <v>-247165</v>
      </c>
      <c r="I26" s="6" t="s">
        <v>37</v>
      </c>
      <c r="J26" s="6" t="s">
        <v>38</v>
      </c>
      <c r="L26" s="42">
        <v>2530000</v>
      </c>
    </row>
    <row r="27" spans="2:12" outlineLevel="1" x14ac:dyDescent="0.25">
      <c r="B27" s="4">
        <v>45261</v>
      </c>
      <c r="C27" s="38" t="s">
        <v>73</v>
      </c>
      <c r="D27" s="6" t="s">
        <v>4</v>
      </c>
      <c r="E27" s="6" t="s">
        <v>64</v>
      </c>
      <c r="F27" s="3">
        <v>2003955</v>
      </c>
      <c r="G27" s="3">
        <v>160316</v>
      </c>
      <c r="H27" s="41">
        <f t="shared" si="0"/>
        <v>2164271</v>
      </c>
      <c r="I27" s="6" t="s">
        <v>37</v>
      </c>
      <c r="J27" s="6" t="s">
        <v>38</v>
      </c>
      <c r="L27" s="42">
        <v>2853000</v>
      </c>
    </row>
    <row r="28" spans="2:12" outlineLevel="1" x14ac:dyDescent="0.25">
      <c r="B28" s="4">
        <v>45276</v>
      </c>
      <c r="C28" s="38" t="s">
        <v>74</v>
      </c>
      <c r="D28" s="6" t="s">
        <v>4</v>
      </c>
      <c r="E28" s="6" t="s">
        <v>71</v>
      </c>
      <c r="F28" s="3">
        <v>1914035</v>
      </c>
      <c r="G28" s="3">
        <v>153123</v>
      </c>
      <c r="H28" s="41">
        <f t="shared" si="0"/>
        <v>2067158</v>
      </c>
      <c r="I28" s="6" t="s">
        <v>37</v>
      </c>
      <c r="J28" s="6" t="s">
        <v>38</v>
      </c>
    </row>
    <row r="29" spans="2:12" outlineLevel="1" x14ac:dyDescent="0.25">
      <c r="B29" s="4">
        <v>45278</v>
      </c>
      <c r="C29" s="38" t="s">
        <v>31</v>
      </c>
      <c r="D29" s="6" t="s">
        <v>31</v>
      </c>
      <c r="E29" s="6" t="s">
        <v>72</v>
      </c>
      <c r="F29" s="3">
        <v>-382739</v>
      </c>
      <c r="G29" s="3">
        <v>-30619</v>
      </c>
      <c r="H29" s="41">
        <f t="shared" si="0"/>
        <v>-413358</v>
      </c>
      <c r="I29" s="6" t="s">
        <v>37</v>
      </c>
      <c r="J29" s="6" t="s">
        <v>38</v>
      </c>
    </row>
    <row r="30" spans="2:12" outlineLevel="1" x14ac:dyDescent="0.25">
      <c r="B30" s="4">
        <v>45286</v>
      </c>
      <c r="C30" s="38" t="s">
        <v>75</v>
      </c>
      <c r="D30" s="6" t="s">
        <v>4</v>
      </c>
      <c r="E30" s="6" t="s">
        <v>71</v>
      </c>
      <c r="F30" s="3">
        <v>1471230</v>
      </c>
      <c r="G30" s="3">
        <v>117698</v>
      </c>
      <c r="H30" s="41">
        <f t="shared" si="0"/>
        <v>1588928</v>
      </c>
      <c r="I30" s="6" t="s">
        <v>37</v>
      </c>
      <c r="J30" s="6" t="s">
        <v>38</v>
      </c>
    </row>
    <row r="31" spans="2:12" outlineLevel="1" x14ac:dyDescent="0.25">
      <c r="B31" s="4">
        <v>45286</v>
      </c>
      <c r="C31" s="38" t="s">
        <v>76</v>
      </c>
      <c r="D31" s="6" t="s">
        <v>4</v>
      </c>
      <c r="E31" s="6" t="s">
        <v>64</v>
      </c>
      <c r="F31" s="3">
        <v>2458895</v>
      </c>
      <c r="G31" s="3">
        <v>196712</v>
      </c>
      <c r="H31" s="41">
        <f t="shared" si="0"/>
        <v>2655607</v>
      </c>
      <c r="I31" s="6" t="s">
        <v>37</v>
      </c>
      <c r="J31" s="6" t="s">
        <v>38</v>
      </c>
    </row>
    <row r="32" spans="2:12" x14ac:dyDescent="0.25">
      <c r="B32" s="9"/>
      <c r="F32" s="10"/>
      <c r="G32" s="10"/>
      <c r="H32" s="7"/>
      <c r="L32" s="42">
        <f>SUM(L4:L27)</f>
        <v>57210565</v>
      </c>
    </row>
    <row r="33" spans="8:9" x14ac:dyDescent="0.25">
      <c r="H33" s="7"/>
      <c r="I33" s="7"/>
    </row>
    <row r="34" spans="8:9" x14ac:dyDescent="0.25">
      <c r="H34" s="7">
        <f>SUM(H4:H31)</f>
        <v>57215224</v>
      </c>
      <c r="I34" s="7"/>
    </row>
    <row r="35" spans="8:9" x14ac:dyDescent="0.25">
      <c r="H35" s="7"/>
    </row>
    <row r="36" spans="8:9" x14ac:dyDescent="0.25">
      <c r="H36" s="7"/>
    </row>
    <row r="37" spans="8:9" x14ac:dyDescent="0.25">
      <c r="H37" s="7"/>
    </row>
    <row r="38" spans="8:9" x14ac:dyDescent="0.25">
      <c r="H38" s="7"/>
    </row>
    <row r="39" spans="8:9" x14ac:dyDescent="0.25">
      <c r="H39" s="7"/>
    </row>
    <row r="40" spans="8:9" x14ac:dyDescent="0.25">
      <c r="H40" s="7"/>
    </row>
    <row r="41" spans="8:9" x14ac:dyDescent="0.25">
      <c r="H41" s="7"/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</vt:lpstr>
      <vt:lpstr>T4-T12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2024-01-13T02:57:13Z</dcterms:created>
  <dcterms:modified xsi:type="dcterms:W3CDTF">2024-02-02T09:52:30Z</dcterms:modified>
</cp:coreProperties>
</file>