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MAYCHUDELL\PKT - Copy 2\02 NHI\công nợ\1. GS25\2026\CHIẾT KHẤU\"/>
    </mc:Choice>
  </mc:AlternateContent>
  <xr:revisionPtr revIDLastSave="0" documentId="13_ncr:1_{D760AC71-6110-48F5-8BF9-B2841CE73949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Q1.HCM" sheetId="10" r:id="rId1"/>
    <sheet name="Q1.HN" sheetId="15" r:id="rId2"/>
    <sheet name="Q2.HCM " sheetId="16" r:id="rId3"/>
    <sheet name="Q2.HN " sheetId="17" r:id="rId4"/>
  </sheets>
  <definedNames>
    <definedName name="_xlnm._FilterDatabase" localSheetId="0" hidden="1">'Q1.HCM'!$A$19:$H$48</definedName>
    <definedName name="_xlnm._FilterDatabase" localSheetId="1" hidden="1">'Q1.HN'!$A$19:$H$51</definedName>
    <definedName name="_xlnm._FilterDatabase" localSheetId="2" hidden="1">'Q2.HCM '!$A$19:$H$49</definedName>
    <definedName name="_xlnm._FilterDatabase" localSheetId="3" hidden="1">'Q2.HN '!$A$19:$H$59</definedName>
    <definedName name="_xlnm.Print_Titles" localSheetId="0">'Q1.HCM'!$19:$19</definedName>
    <definedName name="_xlnm.Print_Titles" localSheetId="1">'Q1.HN'!$19:$19</definedName>
    <definedName name="_xlnm.Print_Titles" localSheetId="2">'Q2.HCM '!$19:$19</definedName>
    <definedName name="_xlnm.Print_Titles" localSheetId="3">'Q2.HN '!$19:$19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6" l="1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F56" i="17"/>
  <c r="F57" i="17" s="1"/>
  <c r="H57" i="17" s="1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G56" i="17"/>
  <c r="G57" i="17" s="1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G46" i="16"/>
  <c r="G49" i="16" s="1"/>
  <c r="F46" i="16"/>
  <c r="F47" i="16" s="1"/>
  <c r="H22" i="16"/>
  <c r="H21" i="16"/>
  <c r="H20" i="16"/>
  <c r="H46" i="16" l="1"/>
  <c r="H56" i="17"/>
  <c r="F58" i="17"/>
  <c r="G58" i="17"/>
  <c r="G59" i="17" s="1"/>
  <c r="G47" i="16"/>
  <c r="H47" i="16" s="1"/>
  <c r="F48" i="16"/>
  <c r="G48" i="16"/>
  <c r="F49" i="16"/>
  <c r="H49" i="16" s="1"/>
  <c r="F50" i="15"/>
  <c r="F48" i="15"/>
  <c r="F49" i="15" s="1"/>
  <c r="F51" i="15" l="1"/>
  <c r="F59" i="17"/>
  <c r="H58" i="17"/>
  <c r="H59" i="17" s="1"/>
  <c r="H48" i="16"/>
  <c r="G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G50" i="15" l="1"/>
  <c r="G49" i="15"/>
  <c r="H49" i="15" s="1"/>
  <c r="H48" i="15"/>
  <c r="G51" i="15" l="1"/>
  <c r="H50" i="15"/>
  <c r="H51" i="15" s="1"/>
  <c r="G45" i="10"/>
  <c r="F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F47" i="10" l="1"/>
  <c r="F46" i="10"/>
  <c r="H46" i="10" s="1"/>
  <c r="F48" i="10"/>
  <c r="H48" i="10" s="1"/>
  <c r="G47" i="10"/>
  <c r="G46" i="10"/>
  <c r="G48" i="10"/>
  <c r="H45" i="10"/>
  <c r="H47" i="10" l="1"/>
</calcChain>
</file>

<file path=xl/sharedStrings.xml><?xml version="1.0" encoding="utf-8"?>
<sst xmlns="http://schemas.openxmlformats.org/spreadsheetml/2006/main" count="508" uniqueCount="273">
  <si>
    <t>Ngày hóa đơn</t>
  </si>
  <si>
    <t>Số hóa đơn</t>
  </si>
  <si>
    <t xml:space="preserve">CÔNG TY TNHH MTV TM &amp; DV </t>
  </si>
  <si>
    <t>CỘNG HÒA XÃ HỘI CHỦ NGHĨA VIỆT NAM</t>
  </si>
  <si>
    <t>NGỌC THƠM</t>
  </si>
  <si>
    <t>Độc lập - Tự do - Hạnh phúc</t>
  </si>
  <si>
    <t>Bên bán hàng:</t>
  </si>
  <si>
    <t>CÔNG TY TNHH MỘT THÀNH VIÊN THƯƠNG MẠI VÀ DỊCH VỤ NGỌC THƠM</t>
  </si>
  <si>
    <t xml:space="preserve">Mã số thuế: </t>
  </si>
  <si>
    <t>0309391503</t>
  </si>
  <si>
    <t>Địa chỉ:</t>
  </si>
  <si>
    <t>Đại diện:</t>
  </si>
  <si>
    <t>Nguyễn Bảo Thạch</t>
  </si>
  <si>
    <t>Chức vụ: Phó Giám đốc</t>
  </si>
  <si>
    <t>Bên mua hàng:</t>
  </si>
  <si>
    <t xml:space="preserve">                     Chức vụ: </t>
  </si>
  <si>
    <t>STT</t>
  </si>
  <si>
    <t>Ký hiệu</t>
  </si>
  <si>
    <t>Thành tiền
 trước thuế</t>
  </si>
  <si>
    <t>Tiền thuế GTGT</t>
  </si>
  <si>
    <t>Tổng thanh toán</t>
  </si>
  <si>
    <t>Tổng cộng</t>
  </si>
  <si>
    <t xml:space="preserve">Bảng kê được lập thành 02 bản, có giá trị như nhau, mỗi bên giữ 01 bản </t>
  </si>
  <si>
    <t>ĐẠI DIỆN MUA HÀNG</t>
  </si>
  <si>
    <t xml:space="preserve">         ĐẠI DIỆN BÁN HÀNG</t>
  </si>
  <si>
    <t>(Ký điện tử/ký, đóng dấu và ghi rõ họ tên)</t>
  </si>
  <si>
    <t>12/14/18 Đường 49, Khu phố 69, Phường Hiệp Bình, TP. Hồ Chí Minh, Việt Nam</t>
  </si>
  <si>
    <t>Diễn giải</t>
  </si>
  <si>
    <t>CÔNG TY TNHH GS 25 VIETNAM</t>
  </si>
  <si>
    <t>0314658576</t>
  </si>
  <si>
    <t>138 - 142 Hai Bà Trưng, Phường Sài Gòn, TP. Hồ Chí Minh</t>
  </si>
  <si>
    <t>TP Hồ Chí Minh, ngày 05 tháng 06 năm 2026</t>
  </si>
  <si>
    <t>BẢNG KÊ HÓA ĐƠN QUÝ 1/2026</t>
  </si>
  <si>
    <t>Số: Q1.HN050626/BKHD/NT-GS</t>
  </si>
  <si>
    <t>Số: Q1.HCM050626/BKHD/NT-GS</t>
  </si>
  <si>
    <t>00001909</t>
  </si>
  <si>
    <t>1C26TTN</t>
  </si>
  <si>
    <t>GS25 WH-HN-SDS-Chilled - WH0026128125111231</t>
  </si>
  <si>
    <t>00001910</t>
  </si>
  <si>
    <t>GS25 WH-HN-SDS-Chilled - WH0026128126120101</t>
  </si>
  <si>
    <t>00001911</t>
  </si>
  <si>
    <t>GS25 WH-HN-SDS-Chilled - WH0026128126100107</t>
  </si>
  <si>
    <t>00002288</t>
  </si>
  <si>
    <t>GS25  WH-HN-SDS-Chilled - WH0026128126110108</t>
  </si>
  <si>
    <t>00003947</t>
  </si>
  <si>
    <t>GS25  WH-HN-SDS-Chilled - WH0026128126100114</t>
  </si>
  <si>
    <t>00003948</t>
  </si>
  <si>
    <t>GS25  WH-HN-SDS-Chilled - WH0026128126100115</t>
  </si>
  <si>
    <t>00005249</t>
  </si>
  <si>
    <t>GS25 WH-HN-SDS-Chilled - WH0026128126100121</t>
  </si>
  <si>
    <t>00006140</t>
  </si>
  <si>
    <t>GS25  WH-HN-SDS-Chilled  - WH0026128126100122</t>
  </si>
  <si>
    <t>00007283</t>
  </si>
  <si>
    <t>GS25 WH-HN-SDS-Chilled - WH0026128126120125</t>
  </si>
  <si>
    <t>00007335</t>
  </si>
  <si>
    <t>GS25  WH-HN-SDS-Chilled - WH0026128126100128</t>
  </si>
  <si>
    <t>00008285</t>
  </si>
  <si>
    <t>GS25 WH-HN-SDS-Chilled - WH0026128126100129</t>
  </si>
  <si>
    <t>00010644</t>
  </si>
  <si>
    <t>GS25 WH-HN-SDS-Chilled - WH0026128126110205</t>
  </si>
  <si>
    <t>00010645</t>
  </si>
  <si>
    <t>GS25 WH-HN-SDS-Chilled - WH0026128126110204</t>
  </si>
  <si>
    <t>00012139</t>
  </si>
  <si>
    <t>GS25 WH-HN-SDS-Chilled - WH0026128126120211</t>
  </si>
  <si>
    <t>00012185</t>
  </si>
  <si>
    <t>GS25 WH-HN-SDS-Chilled - WH0026128126120212 ( ĐƠN GIAO 14-2-2026)</t>
  </si>
  <si>
    <t>00014548</t>
  </si>
  <si>
    <t>GS25  WH-HN-SDS-Chilled - WH0026128126100225</t>
  </si>
  <si>
    <t>00019118</t>
  </si>
  <si>
    <t>GS25  WH-HN-SDS-Chilled - WH0026128126100304</t>
  </si>
  <si>
    <t>00019119</t>
  </si>
  <si>
    <t>GS25 WH-HN-SDS-Chilled - WH0026128126110305</t>
  </si>
  <si>
    <t>00019120</t>
  </si>
  <si>
    <t>GS25 WH-HN-SDS-Chilled - WH0026128126120308</t>
  </si>
  <si>
    <t>00019270</t>
  </si>
  <si>
    <t>GS25  WH-HN-SDS-Chilled - WH0026128126100311</t>
  </si>
  <si>
    <t>00021584</t>
  </si>
  <si>
    <t>GS25 WH-HN-SDS-Chilled - WH0026128126110312</t>
  </si>
  <si>
    <t>00021585</t>
  </si>
  <si>
    <t>GS25 WH-HN-SDS-Chilled - WH0026128126120315</t>
  </si>
  <si>
    <t>00022771</t>
  </si>
  <si>
    <t>GS25 WH-HN-SDS-Chilled - WH0026128126100318</t>
  </si>
  <si>
    <t>00023254</t>
  </si>
  <si>
    <t>GS25 WH-HN-SDS-Chilled - WH0026128126110319 GIAO NGÀY 21-3</t>
  </si>
  <si>
    <t>00023255</t>
  </si>
  <si>
    <t>GS25 WH-HN-SDS-Chilled - WH0026128126120322 ( GIAO 24-3)</t>
  </si>
  <si>
    <t>00023306</t>
  </si>
  <si>
    <t>GS25 WH-HN-SDS-Chilled - WH0026128126100326 ( GIAO 28-3)</t>
  </si>
  <si>
    <t>00023307</t>
  </si>
  <si>
    <t>GS25  WH-HN-SDS-Chilled - WH0026128126100325 ( GIAO 27-3)</t>
  </si>
  <si>
    <t>00023308</t>
  </si>
  <si>
    <t>GS25 WH-HN-SDS-Chilled - WH0026128126120329 ( GIAO 31-3)</t>
  </si>
  <si>
    <t>00000140</t>
  </si>
  <si>
    <t>WH0010085125111231</t>
  </si>
  <si>
    <t>00001399</t>
  </si>
  <si>
    <t>WH0010085126120104</t>
  </si>
  <si>
    <t>00002028</t>
  </si>
  <si>
    <t>WH0010085126100107</t>
  </si>
  <si>
    <t>00000094</t>
  </si>
  <si>
    <t>1C26TDV</t>
  </si>
  <si>
    <t>Hàng trả - GS25-HCM-Q1-58576</t>
  </si>
  <si>
    <t>00003106</t>
  </si>
  <si>
    <t>WH0010085126120111</t>
  </si>
  <si>
    <t>00003944</t>
  </si>
  <si>
    <t>WH0010085126100114</t>
  </si>
  <si>
    <t>00005174</t>
  </si>
  <si>
    <t>WH0010085126130118</t>
  </si>
  <si>
    <t>00005322</t>
  </si>
  <si>
    <t>WH0010085126100121</t>
  </si>
  <si>
    <t>00007211</t>
  </si>
  <si>
    <t>WH0010085126120125</t>
  </si>
  <si>
    <t>00008306</t>
  </si>
  <si>
    <t>WH0010085126100128</t>
  </si>
  <si>
    <t>00009526</t>
  </si>
  <si>
    <t>WH0010085126120201</t>
  </si>
  <si>
    <t>00012045</t>
  </si>
  <si>
    <t>WH0010085126110204</t>
  </si>
  <si>
    <t>00012164</t>
  </si>
  <si>
    <t>WH0010085126120208</t>
  </si>
  <si>
    <t>00013158</t>
  </si>
  <si>
    <t>WH0010085126120211</t>
  </si>
  <si>
    <t>00014035</t>
  </si>
  <si>
    <t>WH0010085126120222</t>
  </si>
  <si>
    <t>00014572</t>
  </si>
  <si>
    <t>WH0010085126100225</t>
  </si>
  <si>
    <t>00016249</t>
  </si>
  <si>
    <t>WH0010085126120301</t>
  </si>
  <si>
    <t>00017202</t>
  </si>
  <si>
    <t>WH0010085126100304</t>
  </si>
  <si>
    <t>00018458</t>
  </si>
  <si>
    <t>WH0010085126120308</t>
  </si>
  <si>
    <t>00019251</t>
  </si>
  <si>
    <t>WH0010085126110311</t>
  </si>
  <si>
    <t>00020784</t>
  </si>
  <si>
    <t>WH0010085126120315</t>
  </si>
  <si>
    <t>00021598</t>
  </si>
  <si>
    <t>WH0010085126110318</t>
  </si>
  <si>
    <t>00022908</t>
  </si>
  <si>
    <t>WH0010085126120322</t>
  </si>
  <si>
    <t>00023275</t>
  </si>
  <si>
    <t>WH0010085126110325</t>
  </si>
  <si>
    <t>Chiết khấu thương mại (2%)</t>
  </si>
  <si>
    <t>Chiết khấu cho từng cửa hàng (1%)</t>
  </si>
  <si>
    <t>Tổng chiết khấu (3%)</t>
  </si>
  <si>
    <t>BẢNG KÊ HÓA ĐƠN QUÝ 2/2026</t>
  </si>
  <si>
    <t>00025023</t>
  </si>
  <si>
    <t>GS25  WH-HN-SDS-Chilled - WH0026128126110401 ( GIAO 3-4)</t>
  </si>
  <si>
    <t>00026328</t>
  </si>
  <si>
    <t>GS25 WH-HN-SDS-Chilled - WH0026128126110402 ( GIAO 4-4)</t>
  </si>
  <si>
    <t>00026329</t>
  </si>
  <si>
    <t>GS25 WH-HN-SDS-Chilled - WH0026128126120405 ( GIAO 7-4)</t>
  </si>
  <si>
    <t>00026529</t>
  </si>
  <si>
    <t>GS25 WH-HN-SDS-Chilled - WH0026128126100408 ( GIAO 10-4)</t>
  </si>
  <si>
    <t>00028338</t>
  </si>
  <si>
    <t>GS25 WH-HN-SDS-Chilled - WH0026128126100415 ( GIAO 17-4 ) ĐƠN RA 15-4</t>
  </si>
  <si>
    <t>00030030</t>
  </si>
  <si>
    <t>GS25 WH-HN-SDS-Chilled - WH0026128126110412 ( GIAO 14-4)</t>
  </si>
  <si>
    <t>00030031</t>
  </si>
  <si>
    <t>GS25 WH-HN-SDS-Chilled - WH0026128126100409 ( GIAO 11-4)</t>
  </si>
  <si>
    <t>00030068</t>
  </si>
  <si>
    <t>GS25 WH-HN-SDS-Chilled - WH0026128126100416 ( ĐƠN GIAO 18/4 ) ĐƠN RA 16/4</t>
  </si>
  <si>
    <t>00030069</t>
  </si>
  <si>
    <t>GS25  WH-HN-SDS-Chilled - WH0026128126110419 ( GIAO 21-4)</t>
  </si>
  <si>
    <t>00030220</t>
  </si>
  <si>
    <t>GS25  WH-HN-SDS-Chilled - WH0026128126100422 ( GIAO 24-4)</t>
  </si>
  <si>
    <t>00030221</t>
  </si>
  <si>
    <t>GS25 WH-HN-SDS-Chilled - WH0026128126100423 ( GIAO 25-4)</t>
  </si>
  <si>
    <t>00031498</t>
  </si>
  <si>
    <t>GS25 WH-HN-SDS-Chilled - WH0026128126120426 ( GIAO 28-4)</t>
  </si>
  <si>
    <t>00034785</t>
  </si>
  <si>
    <t>GS25  WH-HN-SDS-Chilled - WH0026128126120503 ( GIAO 5-5)</t>
  </si>
  <si>
    <t>00034786</t>
  </si>
  <si>
    <t>GS25 WH-HN-SDS-Chilled - WH0026128126110507 ( GIAO 9-5)</t>
  </si>
  <si>
    <t>00034787</t>
  </si>
  <si>
    <t>GS25 WH-HN-SDS-Chilled - WH0026128126120510 ( GIAO NGÀY 12-5)</t>
  </si>
  <si>
    <t>00034788</t>
  </si>
  <si>
    <t>GS25 WH-HN-SDS-Chilled - WH0026128126100506 ( GIAO 8-5)</t>
  </si>
  <si>
    <t>00034899</t>
  </si>
  <si>
    <t>GS25  WH-HN-SDS-Chilled - WH0026128126110513 ( GIAO 15-5)</t>
  </si>
  <si>
    <t>00036355</t>
  </si>
  <si>
    <t>GS25 WH-HN-SDS-Chilled - WH0026128126110514 ( GIAO 16-5)</t>
  </si>
  <si>
    <t>00036356</t>
  </si>
  <si>
    <t>GS25 WH-HN-SDS-Chilled - WH0026128126110517 ( GIAO 19-5)</t>
  </si>
  <si>
    <t>00037835</t>
  </si>
  <si>
    <t>GS25 WH-HN-SDS-Chilled - WH0026128126120524 ( GIAO 26-5)</t>
  </si>
  <si>
    <t>00037836</t>
  </si>
  <si>
    <t>GS25 WH-HN-SDS-Chilled - WH0026128126110520 ( GIAO 22-5)</t>
  </si>
  <si>
    <t>00037837</t>
  </si>
  <si>
    <t>GS25  WH-HN-SDS-Chilled - WH0026128126110521 ( GIAO 23-5)</t>
  </si>
  <si>
    <t>00037994</t>
  </si>
  <si>
    <t>GS25  WH-HN-SDS-Chilled - WH0026128126100527 ( GIAO 29-5)</t>
  </si>
  <si>
    <t>00039531</t>
  </si>
  <si>
    <t>GS25 WH-HN-SDS-Chilled - WH0026128126100528 ( GIAO 30-5)</t>
  </si>
  <si>
    <t>00039532</t>
  </si>
  <si>
    <t>GS25  WH-HN-SDS-Chilled - WH0026128126120531 ( GIAO 2-6)</t>
  </si>
  <si>
    <t>00039662</t>
  </si>
  <si>
    <t>GS25 WH-HN-SDS-Chilled - WH0026128126100603 ( giao 5-6)</t>
  </si>
  <si>
    <t>00041006</t>
  </si>
  <si>
    <t>GS25 WH-HN-SDS-Chilled - WH0026128126110604 ( GIAO 6-6)</t>
  </si>
  <si>
    <t>00041007</t>
  </si>
  <si>
    <t>GS25 WH-HN-SDS-Chilled - WH0026128126120607 ( GIAO 9-6)</t>
  </si>
  <si>
    <t>00042557</t>
  </si>
  <si>
    <t>GS25  WH-HN-SDS-Chilled - WH0026128126100610 ( GIAO 12-6)</t>
  </si>
  <si>
    <t>00042558</t>
  </si>
  <si>
    <t>GS25 WH-HN-SDS-Chilled - WH0026128126110614 ( GIAO 16-6)</t>
  </si>
  <si>
    <t>00042559</t>
  </si>
  <si>
    <t>GS25 WH-HN-SDS-Chilled - WH0026128126100611 ( GIAO 13-6)</t>
  </si>
  <si>
    <t>00044168</t>
  </si>
  <si>
    <t>GS25 WH-HN-SDS-Chilled - WH0026128126100617 ( GIAO 19-6) ĐƠN RA 17-6</t>
  </si>
  <si>
    <t>00044169</t>
  </si>
  <si>
    <t>GS25 WH-HN-SDS-Chilled - WH0026128126110618 ( ĐƠN GIAO 20-6), CHẠY KM SP CHÂN 300G X 18% TỪ NGÀY 18-6 ĐẾN 31-07</t>
  </si>
  <si>
    <t>00044171</t>
  </si>
  <si>
    <t>GS25 WH-HN-SDS-Chilled - WH0026128126110621 ( ĐƠN GIAO 23-6)</t>
  </si>
  <si>
    <t>00044560</t>
  </si>
  <si>
    <t>GS25 WH-HN-SDS-Chilled - WH0026128126100624 ( GIAO 26-6)</t>
  </si>
  <si>
    <t>00045469</t>
  </si>
  <si>
    <t>GS25 WH-HN-SDS-Chilled - WH0026128126120628 ( GIAO 30-6)</t>
  </si>
  <si>
    <t>00024282</t>
  </si>
  <si>
    <t>WH0010085126130329</t>
  </si>
  <si>
    <t>00024994</t>
  </si>
  <si>
    <t>WH0010085126120401</t>
  </si>
  <si>
    <t>00026394</t>
  </si>
  <si>
    <t>WH0010085126140405</t>
  </si>
  <si>
    <t>00026549</t>
  </si>
  <si>
    <t>WH0010085126110408</t>
  </si>
  <si>
    <t>00027860</t>
  </si>
  <si>
    <t>WH0010085126150WH10</t>
  </si>
  <si>
    <t>00028247</t>
  </si>
  <si>
    <t>WH0010085126110415</t>
  </si>
  <si>
    <t>00030083</t>
  </si>
  <si>
    <t>WH0010085126130419</t>
  </si>
  <si>
    <t>00030231</t>
  </si>
  <si>
    <t>WH0010085126110422</t>
  </si>
  <si>
    <t>00031437</t>
  </si>
  <si>
    <t>WH0010085126130426</t>
  </si>
  <si>
    <t>00032828</t>
  </si>
  <si>
    <t>WH0010085126130503</t>
  </si>
  <si>
    <t>00033082</t>
  </si>
  <si>
    <t>WH0010085126110506</t>
  </si>
  <si>
    <t>00034655</t>
  </si>
  <si>
    <t>WH0010085126130510</t>
  </si>
  <si>
    <t>00036137</t>
  </si>
  <si>
    <t>WH0010085126110513</t>
  </si>
  <si>
    <t>00036142</t>
  </si>
  <si>
    <t>WH0010085126130517</t>
  </si>
  <si>
    <t>00036503</t>
  </si>
  <si>
    <t>WH0010085126110520</t>
  </si>
  <si>
    <t>00037709</t>
  </si>
  <si>
    <t>WH0010085126110524</t>
  </si>
  <si>
    <t>00037926</t>
  </si>
  <si>
    <t>WH0010085126100527</t>
  </si>
  <si>
    <t>00039608</t>
  </si>
  <si>
    <t>WH0010085126110531</t>
  </si>
  <si>
    <t>00040566</t>
  </si>
  <si>
    <t>WH0010085126100603</t>
  </si>
  <si>
    <t>00040567</t>
  </si>
  <si>
    <t>WH0010085126110607</t>
  </si>
  <si>
    <t>00042410</t>
  </si>
  <si>
    <t>WH0010085126100610</t>
  </si>
  <si>
    <t>00042421</t>
  </si>
  <si>
    <t>WH0010085126100614</t>
  </si>
  <si>
    <t>00042594</t>
  </si>
  <si>
    <t>WH0010085126110617</t>
  </si>
  <si>
    <t>00044162</t>
  </si>
  <si>
    <t>WH0010085126130621</t>
  </si>
  <si>
    <t>00044558</t>
  </si>
  <si>
    <t>WH0010085126100624</t>
  </si>
  <si>
    <t>00045471</t>
  </si>
  <si>
    <t>WH0010085126120628</t>
  </si>
  <si>
    <t>TP Hồ Chí Minh, ngày 30  tháng 07 năm 2026</t>
  </si>
  <si>
    <t>Số: Q2.HCM300726/BKHD/NT-GS</t>
  </si>
  <si>
    <t>Số: Q2.HN300726/BKHD/NT-GS</t>
  </si>
  <si>
    <t>TP Hồ Chí Minh, ngày 30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</si>
</sst>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₫_-;\-* #,##0\ _₫_-;_-* &quot;-&quot;\ _₫_-;_-@_-"/>
  </numFmts>
  <fonts count="1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/>
    <xf numFmtId="14" fontId="2" fillId="0" borderId="0" xfId="1" applyNumberFormat="1" applyFont="1"/>
    <xf numFmtId="38" fontId="2" fillId="0" borderId="0" xfId="1" applyNumberFormat="1" applyFont="1"/>
    <xf numFmtId="0" fontId="3" fillId="0" borderId="0" xfId="1" applyFont="1"/>
    <xf numFmtId="0" fontId="3" fillId="0" borderId="0" xfId="1" applyFont="1" applyAlignment="1">
      <alignment vertical="top"/>
    </xf>
    <xf numFmtId="14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38" fontId="2" fillId="0" borderId="0" xfId="1" applyNumberFormat="1" applyFont="1" applyAlignment="1">
      <alignment vertical="top"/>
    </xf>
    <xf numFmtId="0" fontId="2" fillId="0" borderId="0" xfId="1" quotePrefix="1" applyFont="1" applyAlignment="1">
      <alignment vertical="top"/>
    </xf>
    <xf numFmtId="0" fontId="2" fillId="0" borderId="0" xfId="1" applyFont="1" applyAlignment="1">
      <alignment horizontal="center" vertical="top"/>
    </xf>
    <xf numFmtId="0" fontId="6" fillId="0" borderId="1" xfId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38" fontId="6" fillId="0" borderId="1" xfId="1" applyNumberFormat="1" applyFont="1" applyBorder="1" applyAlignment="1">
      <alignment horizontal="center" vertical="center" wrapText="1"/>
    </xf>
    <xf numFmtId="0" fontId="7" fillId="0" borderId="0" xfId="1" applyFont="1"/>
    <xf numFmtId="0" fontId="8" fillId="0" borderId="1" xfId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38" fontId="8" fillId="0" borderId="1" xfId="1" applyNumberFormat="1" applyFont="1" applyBorder="1" applyAlignment="1">
      <alignment horizontal="right" vertical="center" wrapText="1"/>
    </xf>
    <xf numFmtId="38" fontId="10" fillId="0" borderId="1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4" fontId="7" fillId="0" borderId="0" xfId="1" applyNumberFormat="1" applyFont="1"/>
    <xf numFmtId="38" fontId="7" fillId="0" borderId="0" xfId="1" applyNumberFormat="1" applyFont="1"/>
    <xf numFmtId="14" fontId="3" fillId="0" borderId="0" xfId="1" applyNumberFormat="1" applyFont="1" applyAlignment="1">
      <alignment vertical="top"/>
    </xf>
    <xf numFmtId="14" fontId="9" fillId="0" borderId="1" xfId="1" applyNumberFormat="1" applyFont="1" applyBorder="1" applyAlignment="1">
      <alignment horizontal="center" vertical="center"/>
    </xf>
    <xf numFmtId="38" fontId="7" fillId="0" borderId="0" xfId="1" applyNumberFormat="1" applyFont="1" applyAlignment="1">
      <alignment vertical="center"/>
    </xf>
    <xf numFmtId="164" fontId="7" fillId="0" borderId="0" xfId="2" applyFont="1" applyAlignment="1">
      <alignment vertical="center"/>
    </xf>
    <xf numFmtId="0" fontId="3" fillId="0" borderId="0" xfId="1" applyFont="1" applyAlignment="1">
      <alignment horizontal="center"/>
    </xf>
    <xf numFmtId="38" fontId="3" fillId="0" borderId="0" xfId="1" applyNumberFormat="1" applyFont="1" applyAlignment="1">
      <alignment horizontal="left"/>
    </xf>
    <xf numFmtId="0" fontId="2" fillId="0" borderId="0" xfId="1" applyFont="1" applyAlignment="1">
      <alignment horizontal="center"/>
    </xf>
    <xf numFmtId="38" fontId="2" fillId="0" borderId="0" xfId="1" applyNumberFormat="1" applyFont="1" applyAlignment="1">
      <alignment horizontal="left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left" vertical="top"/>
    </xf>
    <xf numFmtId="0" fontId="6" fillId="0" borderId="2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right" vertical="center" wrapText="1"/>
    </xf>
    <xf numFmtId="0" fontId="6" fillId="0" borderId="4" xfId="1" applyFont="1" applyBorder="1" applyAlignment="1">
      <alignment horizontal="right" vertical="center" wrapText="1"/>
    </xf>
    <xf numFmtId="38" fontId="10" fillId="0" borderId="2" xfId="1" applyNumberFormat="1" applyFont="1" applyBorder="1" applyAlignment="1">
      <alignment horizontal="right" vertical="center"/>
    </xf>
    <xf numFmtId="38" fontId="10" fillId="0" borderId="3" xfId="1" applyNumberFormat="1" applyFont="1" applyBorder="1" applyAlignment="1">
      <alignment horizontal="right" vertical="center"/>
    </xf>
    <xf numFmtId="38" fontId="10" fillId="0" borderId="4" xfId="1" applyNumberFormat="1" applyFont="1" applyBorder="1" applyAlignment="1">
      <alignment horizontal="right" vertic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38" fontId="3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</cellXfs>
  <cellStyles count="3">
    <cellStyle name="Comma [0]" xfId="2" builtinId="6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opLeftCell="A43" zoomScaleNormal="100" workbookViewId="0">
      <selection activeCell="I48" sqref="I48"/>
    </sheetView>
  </sheetViews>
  <sheetFormatPr defaultColWidth="9.140625" defaultRowHeight="15.75" x14ac:dyDescent="0.25"/>
  <cols>
    <col min="1" max="1" width="6.140625" style="14" customWidth="1"/>
    <col min="2" max="2" width="13" style="21" customWidth="1"/>
    <col min="3" max="3" width="14.42578125" style="14" customWidth="1"/>
    <col min="4" max="4" width="15.85546875" style="21" customWidth="1"/>
    <col min="5" max="5" width="36.85546875" style="14" customWidth="1"/>
    <col min="6" max="6" width="16" style="22" customWidth="1"/>
    <col min="7" max="7" width="13.140625" style="22" customWidth="1"/>
    <col min="8" max="8" width="17" style="22" customWidth="1"/>
    <col min="9" max="9" width="23.7109375" style="14" customWidth="1"/>
    <col min="10" max="10" width="11.28515625" style="14" bestFit="1" customWidth="1"/>
    <col min="11" max="16384" width="9.140625" style="14"/>
  </cols>
  <sheetData>
    <row r="1" spans="1:8" s="1" customFormat="1" ht="16.5" x14ac:dyDescent="0.25">
      <c r="B1" s="40" t="s">
        <v>2</v>
      </c>
      <c r="C1" s="40"/>
      <c r="D1" s="40"/>
      <c r="E1" s="41" t="s">
        <v>3</v>
      </c>
      <c r="F1" s="41"/>
      <c r="G1" s="41"/>
      <c r="H1" s="41"/>
    </row>
    <row r="2" spans="1:8" s="1" customFormat="1" ht="16.5" x14ac:dyDescent="0.25">
      <c r="B2" s="40" t="s">
        <v>4</v>
      </c>
      <c r="C2" s="40"/>
      <c r="D2" s="40"/>
      <c r="E2" s="41" t="s">
        <v>5</v>
      </c>
      <c r="F2" s="41"/>
      <c r="G2" s="41"/>
      <c r="H2" s="41"/>
    </row>
    <row r="3" spans="1:8" s="1" customFormat="1" ht="27" customHeight="1" x14ac:dyDescent="0.25">
      <c r="B3" s="2"/>
      <c r="D3" s="2"/>
      <c r="F3" s="3"/>
      <c r="G3" s="3"/>
      <c r="H3" s="3"/>
    </row>
    <row r="4" spans="1:8" s="1" customFormat="1" ht="16.5" x14ac:dyDescent="0.25">
      <c r="B4" s="2"/>
      <c r="D4" s="2"/>
      <c r="E4" s="42" t="s">
        <v>31</v>
      </c>
      <c r="F4" s="42"/>
      <c r="G4" s="42"/>
      <c r="H4" s="42"/>
    </row>
    <row r="5" spans="1:8" s="1" customFormat="1" ht="16.5" x14ac:dyDescent="0.25">
      <c r="B5" s="2"/>
      <c r="D5" s="2"/>
      <c r="F5" s="3"/>
      <c r="G5" s="3"/>
      <c r="H5" s="3"/>
    </row>
    <row r="6" spans="1:8" s="1" customFormat="1" ht="16.5" x14ac:dyDescent="0.25">
      <c r="A6" s="27" t="s">
        <v>32</v>
      </c>
      <c r="B6" s="27"/>
      <c r="C6" s="27"/>
      <c r="D6" s="27"/>
      <c r="E6" s="27"/>
      <c r="F6" s="27"/>
      <c r="G6" s="27"/>
      <c r="H6" s="27"/>
    </row>
    <row r="7" spans="1:8" s="4" customFormat="1" ht="18.75" customHeight="1" x14ac:dyDescent="0.3">
      <c r="A7" s="31" t="s">
        <v>34</v>
      </c>
      <c r="B7" s="31"/>
      <c r="C7" s="31"/>
      <c r="D7" s="31"/>
      <c r="E7" s="31"/>
      <c r="F7" s="31"/>
      <c r="G7" s="31"/>
      <c r="H7" s="31"/>
    </row>
    <row r="8" spans="1:8" s="1" customFormat="1" ht="16.5" x14ac:dyDescent="0.25">
      <c r="B8" s="2"/>
      <c r="D8" s="2"/>
      <c r="F8" s="3"/>
      <c r="G8" s="3"/>
      <c r="H8" s="3"/>
    </row>
    <row r="9" spans="1:8" s="7" customFormat="1" ht="22.5" customHeight="1" x14ac:dyDescent="0.25">
      <c r="A9" s="5" t="s">
        <v>6</v>
      </c>
      <c r="B9" s="23"/>
      <c r="C9" s="5" t="s">
        <v>7</v>
      </c>
      <c r="D9" s="6"/>
      <c r="F9" s="8"/>
      <c r="G9" s="8"/>
      <c r="H9" s="8"/>
    </row>
    <row r="10" spans="1:8" s="7" customFormat="1" ht="22.5" customHeight="1" x14ac:dyDescent="0.25">
      <c r="A10" s="7" t="s">
        <v>8</v>
      </c>
      <c r="B10" s="6"/>
      <c r="C10" s="9" t="s">
        <v>9</v>
      </c>
      <c r="D10" s="6"/>
      <c r="F10" s="8"/>
      <c r="G10" s="8"/>
      <c r="H10" s="8"/>
    </row>
    <row r="11" spans="1:8" s="7" customFormat="1" ht="22.5" customHeight="1" x14ac:dyDescent="0.25">
      <c r="A11" s="7" t="s">
        <v>10</v>
      </c>
      <c r="B11" s="6"/>
      <c r="C11" s="7" t="s">
        <v>26</v>
      </c>
      <c r="D11" s="6"/>
      <c r="F11" s="8"/>
      <c r="G11" s="8"/>
      <c r="H11" s="8"/>
    </row>
    <row r="12" spans="1:8" s="7" customFormat="1" ht="22.5" customHeight="1" x14ac:dyDescent="0.25">
      <c r="A12" s="7" t="s">
        <v>11</v>
      </c>
      <c r="B12" s="6"/>
      <c r="C12" s="7" t="s">
        <v>12</v>
      </c>
      <c r="D12" s="6"/>
      <c r="E12" s="10" t="s">
        <v>13</v>
      </c>
      <c r="F12" s="8"/>
      <c r="G12" s="8"/>
      <c r="H12" s="8"/>
    </row>
    <row r="13" spans="1:8" s="7" customFormat="1" ht="22.5" customHeight="1" x14ac:dyDescent="0.25">
      <c r="A13" s="5"/>
      <c r="B13" s="23"/>
      <c r="C13" s="5"/>
      <c r="D13" s="6"/>
      <c r="F13" s="8"/>
      <c r="G13" s="8"/>
      <c r="H13" s="8"/>
    </row>
    <row r="14" spans="1:8" s="7" customFormat="1" ht="22.5" customHeight="1" x14ac:dyDescent="0.25">
      <c r="A14" s="5" t="s">
        <v>14</v>
      </c>
      <c r="B14" s="23"/>
      <c r="C14" s="5" t="s">
        <v>28</v>
      </c>
      <c r="D14" s="6"/>
      <c r="F14" s="8"/>
      <c r="G14" s="8"/>
      <c r="H14" s="8"/>
    </row>
    <row r="15" spans="1:8" s="7" customFormat="1" ht="22.5" customHeight="1" x14ac:dyDescent="0.25">
      <c r="A15" s="7" t="s">
        <v>8</v>
      </c>
      <c r="B15" s="6"/>
      <c r="C15" s="9" t="s">
        <v>29</v>
      </c>
      <c r="D15" s="6"/>
      <c r="F15" s="8"/>
      <c r="G15" s="8"/>
      <c r="H15" s="8"/>
    </row>
    <row r="16" spans="1:8" s="7" customFormat="1" ht="22.5" customHeight="1" x14ac:dyDescent="0.25">
      <c r="A16" s="7" t="s">
        <v>10</v>
      </c>
      <c r="B16" s="6"/>
      <c r="C16" s="9" t="s">
        <v>30</v>
      </c>
      <c r="D16" s="6"/>
      <c r="F16" s="8"/>
      <c r="G16" s="8"/>
      <c r="H16" s="8"/>
    </row>
    <row r="17" spans="1:9" s="7" customFormat="1" ht="22.5" customHeight="1" x14ac:dyDescent="0.25">
      <c r="A17" s="7" t="s">
        <v>11</v>
      </c>
      <c r="B17" s="6"/>
      <c r="C17" s="32"/>
      <c r="D17" s="32"/>
      <c r="E17" s="32" t="s">
        <v>15</v>
      </c>
      <c r="F17" s="32"/>
      <c r="G17" s="8"/>
      <c r="H17" s="8"/>
    </row>
    <row r="19" spans="1:9" ht="44.25" customHeight="1" x14ac:dyDescent="0.25">
      <c r="A19" s="11" t="s">
        <v>16</v>
      </c>
      <c r="B19" s="12" t="s">
        <v>0</v>
      </c>
      <c r="C19" s="11" t="s">
        <v>1</v>
      </c>
      <c r="D19" s="12" t="s">
        <v>17</v>
      </c>
      <c r="E19" s="11" t="s">
        <v>27</v>
      </c>
      <c r="F19" s="13" t="s">
        <v>18</v>
      </c>
      <c r="G19" s="13" t="s">
        <v>19</v>
      </c>
      <c r="H19" s="13" t="s">
        <v>20</v>
      </c>
    </row>
    <row r="20" spans="1:9" ht="35.25" customHeight="1" x14ac:dyDescent="0.25">
      <c r="A20" s="15">
        <v>1</v>
      </c>
      <c r="B20" s="24">
        <v>46027</v>
      </c>
      <c r="C20" s="15" t="s">
        <v>92</v>
      </c>
      <c r="D20" s="16" t="s">
        <v>36</v>
      </c>
      <c r="E20" s="17" t="s">
        <v>93</v>
      </c>
      <c r="F20" s="18">
        <v>15084785</v>
      </c>
      <c r="G20" s="18">
        <v>1206783</v>
      </c>
      <c r="H20" s="18">
        <f>+F20+G20</f>
        <v>16291568</v>
      </c>
    </row>
    <row r="21" spans="1:9" ht="35.25" customHeight="1" x14ac:dyDescent="0.25">
      <c r="A21" s="15">
        <v>2</v>
      </c>
      <c r="B21" s="24">
        <v>46030</v>
      </c>
      <c r="C21" s="15" t="s">
        <v>94</v>
      </c>
      <c r="D21" s="16" t="s">
        <v>36</v>
      </c>
      <c r="E21" s="17" t="s">
        <v>95</v>
      </c>
      <c r="F21" s="18">
        <v>10404260</v>
      </c>
      <c r="G21" s="18">
        <v>832341</v>
      </c>
      <c r="H21" s="18">
        <f t="shared" ref="H21:H44" si="0">+F21+G21</f>
        <v>11236601</v>
      </c>
    </row>
    <row r="22" spans="1:9" ht="35.25" customHeight="1" x14ac:dyDescent="0.25">
      <c r="A22" s="15">
        <v>3</v>
      </c>
      <c r="B22" s="24">
        <v>46035</v>
      </c>
      <c r="C22" s="15" t="s">
        <v>96</v>
      </c>
      <c r="D22" s="16" t="s">
        <v>36</v>
      </c>
      <c r="E22" s="17" t="s">
        <v>97</v>
      </c>
      <c r="F22" s="18">
        <v>16533065</v>
      </c>
      <c r="G22" s="18">
        <v>1322645</v>
      </c>
      <c r="H22" s="18">
        <f t="shared" si="0"/>
        <v>17855710</v>
      </c>
      <c r="I22" s="22"/>
    </row>
    <row r="23" spans="1:9" ht="35.25" customHeight="1" x14ac:dyDescent="0.25">
      <c r="A23" s="15">
        <v>4</v>
      </c>
      <c r="B23" s="24">
        <v>46037</v>
      </c>
      <c r="C23" s="15" t="s">
        <v>98</v>
      </c>
      <c r="D23" s="16" t="s">
        <v>99</v>
      </c>
      <c r="E23" s="17" t="s">
        <v>100</v>
      </c>
      <c r="F23" s="18">
        <v>-66500</v>
      </c>
      <c r="G23" s="18">
        <v>-5320</v>
      </c>
      <c r="H23" s="18">
        <f t="shared" si="0"/>
        <v>-71820</v>
      </c>
    </row>
    <row r="24" spans="1:9" ht="35.25" customHeight="1" x14ac:dyDescent="0.25">
      <c r="A24" s="15">
        <v>5</v>
      </c>
      <c r="B24" s="24">
        <v>46037</v>
      </c>
      <c r="C24" s="15" t="s">
        <v>101</v>
      </c>
      <c r="D24" s="16" t="s">
        <v>36</v>
      </c>
      <c r="E24" s="17" t="s">
        <v>102</v>
      </c>
      <c r="F24" s="18">
        <v>10203756</v>
      </c>
      <c r="G24" s="18">
        <v>816300</v>
      </c>
      <c r="H24" s="18">
        <f t="shared" si="0"/>
        <v>11020056</v>
      </c>
    </row>
    <row r="25" spans="1:9" ht="35.25" customHeight="1" x14ac:dyDescent="0.25">
      <c r="A25" s="15">
        <v>6</v>
      </c>
      <c r="B25" s="24">
        <v>46041</v>
      </c>
      <c r="C25" s="15" t="s">
        <v>103</v>
      </c>
      <c r="D25" s="16" t="s">
        <v>36</v>
      </c>
      <c r="E25" s="17" t="s">
        <v>104</v>
      </c>
      <c r="F25" s="18">
        <v>13308671</v>
      </c>
      <c r="G25" s="18">
        <v>1064694</v>
      </c>
      <c r="H25" s="18">
        <f t="shared" si="0"/>
        <v>14373365</v>
      </c>
    </row>
    <row r="26" spans="1:9" ht="35.25" customHeight="1" x14ac:dyDescent="0.25">
      <c r="A26" s="15">
        <v>7</v>
      </c>
      <c r="B26" s="24">
        <v>46044</v>
      </c>
      <c r="C26" s="15" t="s">
        <v>105</v>
      </c>
      <c r="D26" s="16" t="s">
        <v>36</v>
      </c>
      <c r="E26" s="17" t="s">
        <v>106</v>
      </c>
      <c r="F26" s="18">
        <v>8333373</v>
      </c>
      <c r="G26" s="18">
        <v>666670</v>
      </c>
      <c r="H26" s="18">
        <f t="shared" si="0"/>
        <v>9000043</v>
      </c>
    </row>
    <row r="27" spans="1:9" ht="35.25" customHeight="1" x14ac:dyDescent="0.25">
      <c r="A27" s="15">
        <v>8</v>
      </c>
      <c r="B27" s="24">
        <v>46046</v>
      </c>
      <c r="C27" s="15" t="s">
        <v>107</v>
      </c>
      <c r="D27" s="16" t="s">
        <v>36</v>
      </c>
      <c r="E27" s="17" t="s">
        <v>108</v>
      </c>
      <c r="F27" s="18">
        <v>15647719</v>
      </c>
      <c r="G27" s="18">
        <v>1251818</v>
      </c>
      <c r="H27" s="18">
        <f t="shared" si="0"/>
        <v>16899537</v>
      </c>
    </row>
    <row r="28" spans="1:9" ht="35.25" customHeight="1" x14ac:dyDescent="0.25">
      <c r="A28" s="15">
        <v>9</v>
      </c>
      <c r="B28" s="24">
        <v>46051</v>
      </c>
      <c r="C28" s="15" t="s">
        <v>109</v>
      </c>
      <c r="D28" s="16" t="s">
        <v>36</v>
      </c>
      <c r="E28" s="17" t="s">
        <v>110</v>
      </c>
      <c r="F28" s="18">
        <v>9291233</v>
      </c>
      <c r="G28" s="18">
        <v>743299</v>
      </c>
      <c r="H28" s="18">
        <f t="shared" si="0"/>
        <v>10034532</v>
      </c>
    </row>
    <row r="29" spans="1:9" ht="35.25" customHeight="1" x14ac:dyDescent="0.25">
      <c r="A29" s="15">
        <v>10</v>
      </c>
      <c r="B29" s="24">
        <v>46053</v>
      </c>
      <c r="C29" s="15" t="s">
        <v>111</v>
      </c>
      <c r="D29" s="16" t="s">
        <v>36</v>
      </c>
      <c r="E29" s="17" t="s">
        <v>112</v>
      </c>
      <c r="F29" s="18">
        <v>20667119</v>
      </c>
      <c r="G29" s="18">
        <v>1653370</v>
      </c>
      <c r="H29" s="18">
        <f t="shared" si="0"/>
        <v>22320489</v>
      </c>
    </row>
    <row r="30" spans="1:9" ht="35.25" customHeight="1" x14ac:dyDescent="0.25">
      <c r="A30" s="15">
        <v>11</v>
      </c>
      <c r="B30" s="24">
        <v>46059</v>
      </c>
      <c r="C30" s="15" t="s">
        <v>113</v>
      </c>
      <c r="D30" s="16" t="s">
        <v>36</v>
      </c>
      <c r="E30" s="17" t="s">
        <v>114</v>
      </c>
      <c r="F30" s="18">
        <v>13140883</v>
      </c>
      <c r="G30" s="18">
        <v>1051271</v>
      </c>
      <c r="H30" s="18">
        <f t="shared" si="0"/>
        <v>14192154</v>
      </c>
    </row>
    <row r="31" spans="1:9" ht="35.25" customHeight="1" x14ac:dyDescent="0.25">
      <c r="A31" s="15">
        <v>12</v>
      </c>
      <c r="B31" s="24">
        <v>46065</v>
      </c>
      <c r="C31" s="15" t="s">
        <v>115</v>
      </c>
      <c r="D31" s="16" t="s">
        <v>36</v>
      </c>
      <c r="E31" s="17" t="s">
        <v>116</v>
      </c>
      <c r="F31" s="18">
        <v>16508864</v>
      </c>
      <c r="G31" s="18">
        <v>1320709</v>
      </c>
      <c r="H31" s="18">
        <f t="shared" si="0"/>
        <v>17829573</v>
      </c>
    </row>
    <row r="32" spans="1:9" ht="35.25" customHeight="1" x14ac:dyDescent="0.25">
      <c r="A32" s="15">
        <v>13</v>
      </c>
      <c r="B32" s="24">
        <v>46067</v>
      </c>
      <c r="C32" s="15" t="s">
        <v>117</v>
      </c>
      <c r="D32" s="16" t="s">
        <v>36</v>
      </c>
      <c r="E32" s="17" t="s">
        <v>118</v>
      </c>
      <c r="F32" s="18">
        <v>17679988</v>
      </c>
      <c r="G32" s="18">
        <v>1414399</v>
      </c>
      <c r="H32" s="18">
        <f t="shared" si="0"/>
        <v>19094387</v>
      </c>
    </row>
    <row r="33" spans="1:9" ht="35.25" customHeight="1" x14ac:dyDescent="0.25">
      <c r="A33" s="15">
        <v>14</v>
      </c>
      <c r="B33" s="24">
        <v>46077</v>
      </c>
      <c r="C33" s="15" t="s">
        <v>119</v>
      </c>
      <c r="D33" s="16" t="s">
        <v>36</v>
      </c>
      <c r="E33" s="17" t="s">
        <v>120</v>
      </c>
      <c r="F33" s="18">
        <v>29408494</v>
      </c>
      <c r="G33" s="18">
        <v>2352680</v>
      </c>
      <c r="H33" s="18">
        <f t="shared" si="0"/>
        <v>31761174</v>
      </c>
    </row>
    <row r="34" spans="1:9" ht="35.25" customHeight="1" x14ac:dyDescent="0.25">
      <c r="A34" s="15">
        <v>15</v>
      </c>
      <c r="B34" s="24">
        <v>46080</v>
      </c>
      <c r="C34" s="15" t="s">
        <v>121</v>
      </c>
      <c r="D34" s="16" t="s">
        <v>36</v>
      </c>
      <c r="E34" s="17" t="s">
        <v>122</v>
      </c>
      <c r="F34" s="18">
        <v>7993027</v>
      </c>
      <c r="G34" s="18">
        <v>639442</v>
      </c>
      <c r="H34" s="18">
        <f t="shared" si="0"/>
        <v>8632469</v>
      </c>
    </row>
    <row r="35" spans="1:9" ht="35.25" customHeight="1" x14ac:dyDescent="0.25">
      <c r="A35" s="15">
        <v>16</v>
      </c>
      <c r="B35" s="24">
        <v>46081</v>
      </c>
      <c r="C35" s="15" t="s">
        <v>123</v>
      </c>
      <c r="D35" s="16" t="s">
        <v>36</v>
      </c>
      <c r="E35" s="17" t="s">
        <v>124</v>
      </c>
      <c r="F35" s="18">
        <v>32027507</v>
      </c>
      <c r="G35" s="18">
        <v>2562201</v>
      </c>
      <c r="H35" s="18">
        <f t="shared" si="0"/>
        <v>34589708</v>
      </c>
    </row>
    <row r="36" spans="1:9" ht="35.25" customHeight="1" x14ac:dyDescent="0.25">
      <c r="A36" s="15">
        <v>17</v>
      </c>
      <c r="B36" s="24">
        <v>46087</v>
      </c>
      <c r="C36" s="15" t="s">
        <v>125</v>
      </c>
      <c r="D36" s="16" t="s">
        <v>36</v>
      </c>
      <c r="E36" s="17" t="s">
        <v>126</v>
      </c>
      <c r="F36" s="18">
        <v>12481476</v>
      </c>
      <c r="G36" s="18">
        <v>998518</v>
      </c>
      <c r="H36" s="18">
        <f t="shared" si="0"/>
        <v>13479994</v>
      </c>
    </row>
    <row r="37" spans="1:9" ht="35.25" customHeight="1" x14ac:dyDescent="0.25">
      <c r="A37" s="15">
        <v>18</v>
      </c>
      <c r="B37" s="24">
        <v>46090</v>
      </c>
      <c r="C37" s="15" t="s">
        <v>127</v>
      </c>
      <c r="D37" s="16" t="s">
        <v>36</v>
      </c>
      <c r="E37" s="17" t="s">
        <v>128</v>
      </c>
      <c r="F37" s="18">
        <v>15872725</v>
      </c>
      <c r="G37" s="18">
        <v>1269818</v>
      </c>
      <c r="H37" s="18">
        <f t="shared" si="0"/>
        <v>17142543</v>
      </c>
    </row>
    <row r="38" spans="1:9" ht="35.25" customHeight="1" x14ac:dyDescent="0.25">
      <c r="A38" s="15">
        <v>19</v>
      </c>
      <c r="B38" s="24">
        <v>46093</v>
      </c>
      <c r="C38" s="15" t="s">
        <v>129</v>
      </c>
      <c r="D38" s="16" t="s">
        <v>36</v>
      </c>
      <c r="E38" s="17" t="s">
        <v>130</v>
      </c>
      <c r="F38" s="18">
        <v>7238716</v>
      </c>
      <c r="G38" s="18">
        <v>579097</v>
      </c>
      <c r="H38" s="18">
        <f t="shared" si="0"/>
        <v>7817813</v>
      </c>
    </row>
    <row r="39" spans="1:9" ht="35.25" customHeight="1" x14ac:dyDescent="0.25">
      <c r="A39" s="15">
        <v>20</v>
      </c>
      <c r="B39" s="24">
        <v>46098</v>
      </c>
      <c r="C39" s="15" t="s">
        <v>131</v>
      </c>
      <c r="D39" s="16" t="s">
        <v>36</v>
      </c>
      <c r="E39" s="17" t="s">
        <v>132</v>
      </c>
      <c r="F39" s="18">
        <v>17000910</v>
      </c>
      <c r="G39" s="18">
        <v>1360073</v>
      </c>
      <c r="H39" s="18">
        <f t="shared" si="0"/>
        <v>18360983</v>
      </c>
    </row>
    <row r="40" spans="1:9" ht="35.25" customHeight="1" x14ac:dyDescent="0.25">
      <c r="A40" s="15">
        <v>21</v>
      </c>
      <c r="B40" s="24">
        <v>46101</v>
      </c>
      <c r="C40" s="15" t="s">
        <v>133</v>
      </c>
      <c r="D40" s="16" t="s">
        <v>36</v>
      </c>
      <c r="E40" s="17" t="s">
        <v>134</v>
      </c>
      <c r="F40" s="18">
        <v>9699091</v>
      </c>
      <c r="G40" s="18">
        <v>775927</v>
      </c>
      <c r="H40" s="18">
        <f t="shared" si="0"/>
        <v>10475018</v>
      </c>
    </row>
    <row r="41" spans="1:9" ht="35.25" customHeight="1" x14ac:dyDescent="0.25">
      <c r="A41" s="15">
        <v>22</v>
      </c>
      <c r="B41" s="24">
        <v>46104</v>
      </c>
      <c r="C41" s="15" t="s">
        <v>135</v>
      </c>
      <c r="D41" s="16" t="s">
        <v>36</v>
      </c>
      <c r="E41" s="17" t="s">
        <v>136</v>
      </c>
      <c r="F41" s="18">
        <v>14232699</v>
      </c>
      <c r="G41" s="18">
        <v>1138616</v>
      </c>
      <c r="H41" s="18">
        <f t="shared" si="0"/>
        <v>15371315</v>
      </c>
    </row>
    <row r="42" spans="1:9" ht="35.25" customHeight="1" x14ac:dyDescent="0.25">
      <c r="A42" s="15">
        <v>23</v>
      </c>
      <c r="B42" s="24">
        <v>46106</v>
      </c>
      <c r="C42" s="15">
        <v>1861</v>
      </c>
      <c r="D42" s="16" t="s">
        <v>99</v>
      </c>
      <c r="E42" s="17" t="s">
        <v>100</v>
      </c>
      <c r="F42" s="18">
        <v>-66500</v>
      </c>
      <c r="G42" s="18">
        <v>-5320</v>
      </c>
      <c r="H42" s="18">
        <f t="shared" si="0"/>
        <v>-71820</v>
      </c>
    </row>
    <row r="43" spans="1:9" ht="35.25" customHeight="1" x14ac:dyDescent="0.25">
      <c r="A43" s="15">
        <v>24</v>
      </c>
      <c r="B43" s="24">
        <v>46107</v>
      </c>
      <c r="C43" s="15" t="s">
        <v>137</v>
      </c>
      <c r="D43" s="16" t="s">
        <v>36</v>
      </c>
      <c r="E43" s="17" t="s">
        <v>138</v>
      </c>
      <c r="F43" s="18">
        <v>8951759</v>
      </c>
      <c r="G43" s="18">
        <v>716141</v>
      </c>
      <c r="H43" s="18">
        <f t="shared" si="0"/>
        <v>9667900</v>
      </c>
    </row>
    <row r="44" spans="1:9" ht="35.25" customHeight="1" x14ac:dyDescent="0.25">
      <c r="A44" s="15">
        <v>25</v>
      </c>
      <c r="B44" s="24">
        <v>46112</v>
      </c>
      <c r="C44" s="15" t="s">
        <v>139</v>
      </c>
      <c r="D44" s="16" t="s">
        <v>36</v>
      </c>
      <c r="E44" s="17" t="s">
        <v>140</v>
      </c>
      <c r="F44" s="18">
        <v>17916662</v>
      </c>
      <c r="G44" s="18">
        <v>1433333</v>
      </c>
      <c r="H44" s="18">
        <f t="shared" si="0"/>
        <v>19349995</v>
      </c>
    </row>
    <row r="45" spans="1:9" s="20" customFormat="1" ht="35.25" customHeight="1" x14ac:dyDescent="0.25">
      <c r="A45" s="33" t="s">
        <v>21</v>
      </c>
      <c r="B45" s="34"/>
      <c r="C45" s="34"/>
      <c r="D45" s="34"/>
      <c r="E45" s="35"/>
      <c r="F45" s="19">
        <f>SUM(F20:F44)</f>
        <v>339493782</v>
      </c>
      <c r="G45" s="19">
        <f>SUM(G20:G44)</f>
        <v>27159505</v>
      </c>
      <c r="H45" s="19">
        <f>SUM(H20:H44)</f>
        <v>366653287</v>
      </c>
      <c r="I45" s="25"/>
    </row>
    <row r="46" spans="1:9" s="20" customFormat="1" ht="35.25" customHeight="1" x14ac:dyDescent="0.25">
      <c r="A46" s="33" t="s">
        <v>141</v>
      </c>
      <c r="B46" s="34"/>
      <c r="C46" s="34"/>
      <c r="D46" s="34"/>
      <c r="E46" s="35"/>
      <c r="F46" s="19">
        <f>F$45*0.02</f>
        <v>6789875.6400000006</v>
      </c>
      <c r="G46" s="19">
        <f t="shared" ref="G46" si="1">G$45*0.02</f>
        <v>543190.1</v>
      </c>
      <c r="H46" s="19">
        <f>F46+G46</f>
        <v>7333065.7400000002</v>
      </c>
      <c r="I46" s="25"/>
    </row>
    <row r="47" spans="1:9" s="20" customFormat="1" ht="35.25" customHeight="1" x14ac:dyDescent="0.25">
      <c r="A47" s="33" t="s">
        <v>142</v>
      </c>
      <c r="B47" s="34"/>
      <c r="C47" s="34"/>
      <c r="D47" s="34"/>
      <c r="E47" s="35"/>
      <c r="F47" s="19">
        <f>F$45*0.01</f>
        <v>3394937.8200000003</v>
      </c>
      <c r="G47" s="19">
        <f t="shared" ref="G47" si="2">G$45*0.01</f>
        <v>271595.05</v>
      </c>
      <c r="H47" s="19">
        <f t="shared" ref="H47:H48" si="3">F47+G47</f>
        <v>3666532.87</v>
      </c>
      <c r="I47" s="25"/>
    </row>
    <row r="48" spans="1:9" s="20" customFormat="1" ht="35.25" customHeight="1" x14ac:dyDescent="0.25">
      <c r="A48" s="36" t="s">
        <v>143</v>
      </c>
      <c r="B48" s="37"/>
      <c r="C48" s="37"/>
      <c r="D48" s="37"/>
      <c r="E48" s="38"/>
      <c r="F48" s="19">
        <f>ROUND(F45*0.03,0)</f>
        <v>10184813</v>
      </c>
      <c r="G48" s="19">
        <f t="shared" ref="G48" si="4">ROUND(G45*0.03,0)</f>
        <v>814785</v>
      </c>
      <c r="H48" s="19">
        <f t="shared" si="3"/>
        <v>10999598</v>
      </c>
      <c r="I48" s="25"/>
    </row>
    <row r="50" spans="1:8" s="1" customFormat="1" ht="16.5" x14ac:dyDescent="0.25">
      <c r="A50" s="39" t="s">
        <v>22</v>
      </c>
      <c r="B50" s="39"/>
      <c r="C50" s="39"/>
      <c r="D50" s="39"/>
      <c r="E50" s="39"/>
      <c r="F50" s="39"/>
      <c r="G50" s="39"/>
      <c r="H50" s="39"/>
    </row>
    <row r="51" spans="1:8" s="1" customFormat="1" ht="16.5" x14ac:dyDescent="0.25">
      <c r="B51" s="2"/>
      <c r="D51" s="2"/>
      <c r="F51" s="3"/>
      <c r="G51" s="3"/>
      <c r="H51" s="3"/>
    </row>
    <row r="52" spans="1:8" s="1" customFormat="1" ht="16.5" x14ac:dyDescent="0.25">
      <c r="A52" s="4"/>
      <c r="B52" s="27" t="s">
        <v>23</v>
      </c>
      <c r="C52" s="27"/>
      <c r="D52" s="27"/>
      <c r="F52" s="28" t="s">
        <v>24</v>
      </c>
      <c r="G52" s="28"/>
      <c r="H52" s="28"/>
    </row>
    <row r="53" spans="1:8" s="1" customFormat="1" ht="16.5" x14ac:dyDescent="0.25">
      <c r="B53" s="29" t="s">
        <v>25</v>
      </c>
      <c r="C53" s="29"/>
      <c r="D53" s="29"/>
      <c r="F53" s="30" t="s">
        <v>25</v>
      </c>
      <c r="G53" s="30"/>
      <c r="H53" s="30"/>
    </row>
    <row r="54" spans="1:8" s="1" customFormat="1" ht="16.5" x14ac:dyDescent="0.25">
      <c r="B54" s="2"/>
      <c r="D54" s="2"/>
      <c r="F54" s="3"/>
      <c r="G54" s="3"/>
      <c r="H54" s="3"/>
    </row>
  </sheetData>
  <mergeCells count="18">
    <mergeCell ref="A6:H6"/>
    <mergeCell ref="B1:D1"/>
    <mergeCell ref="E1:H1"/>
    <mergeCell ref="B2:D2"/>
    <mergeCell ref="E2:H2"/>
    <mergeCell ref="E4:H4"/>
    <mergeCell ref="B52:D52"/>
    <mergeCell ref="F52:H52"/>
    <mergeCell ref="B53:D53"/>
    <mergeCell ref="F53:H53"/>
    <mergeCell ref="A7:H7"/>
    <mergeCell ref="C17:D17"/>
    <mergeCell ref="E17:F17"/>
    <mergeCell ref="A45:E45"/>
    <mergeCell ref="A48:E48"/>
    <mergeCell ref="A50:H50"/>
    <mergeCell ref="A46:E46"/>
    <mergeCell ref="A47:E47"/>
  </mergeCells>
  <printOptions horizontalCentered="1"/>
  <pageMargins left="0.7" right="0.7" top="0.5" bottom="0.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7"/>
  <sheetViews>
    <sheetView topLeftCell="A43" zoomScaleNormal="100" workbookViewId="0">
      <selection activeCell="I50" sqref="I50"/>
    </sheetView>
  </sheetViews>
  <sheetFormatPr defaultColWidth="9.140625" defaultRowHeight="15.75" x14ac:dyDescent="0.25"/>
  <cols>
    <col min="1" max="1" width="6.140625" style="14" customWidth="1"/>
    <col min="2" max="2" width="13" style="21" customWidth="1"/>
    <col min="3" max="3" width="10.5703125" style="14" customWidth="1"/>
    <col min="4" max="4" width="12.28515625" style="21" customWidth="1"/>
    <col min="5" max="5" width="51" style="14" customWidth="1"/>
    <col min="6" max="6" width="16" style="22" customWidth="1"/>
    <col min="7" max="7" width="15" style="22" customWidth="1"/>
    <col min="8" max="8" width="16.42578125" style="22" customWidth="1"/>
    <col min="9" max="9" width="23.7109375" style="14" customWidth="1"/>
    <col min="10" max="16384" width="9.140625" style="14"/>
  </cols>
  <sheetData>
    <row r="1" spans="1:8" s="1" customFormat="1" ht="16.5" x14ac:dyDescent="0.25">
      <c r="B1" s="40" t="s">
        <v>2</v>
      </c>
      <c r="C1" s="40"/>
      <c r="D1" s="40"/>
      <c r="E1" s="41" t="s">
        <v>3</v>
      </c>
      <c r="F1" s="41"/>
      <c r="G1" s="41"/>
      <c r="H1" s="41"/>
    </row>
    <row r="2" spans="1:8" s="1" customFormat="1" ht="16.5" x14ac:dyDescent="0.25">
      <c r="B2" s="40" t="s">
        <v>4</v>
      </c>
      <c r="C2" s="40"/>
      <c r="D2" s="40"/>
      <c r="E2" s="41" t="s">
        <v>5</v>
      </c>
      <c r="F2" s="41"/>
      <c r="G2" s="41"/>
      <c r="H2" s="41"/>
    </row>
    <row r="3" spans="1:8" s="1" customFormat="1" ht="27" customHeight="1" x14ac:dyDescent="0.25">
      <c r="B3" s="2"/>
      <c r="D3" s="2"/>
      <c r="F3" s="3"/>
      <c r="G3" s="3"/>
      <c r="H3" s="3"/>
    </row>
    <row r="4" spans="1:8" s="1" customFormat="1" ht="16.5" x14ac:dyDescent="0.25">
      <c r="B4" s="2"/>
      <c r="D4" s="2"/>
      <c r="E4" s="42" t="s">
        <v>31</v>
      </c>
      <c r="F4" s="42"/>
      <c r="G4" s="42"/>
      <c r="H4" s="42"/>
    </row>
    <row r="5" spans="1:8" s="1" customFormat="1" ht="16.5" x14ac:dyDescent="0.25">
      <c r="B5" s="2"/>
      <c r="D5" s="2"/>
      <c r="F5" s="3"/>
      <c r="G5" s="3"/>
      <c r="H5" s="3"/>
    </row>
    <row r="6" spans="1:8" s="1" customFormat="1" ht="16.5" x14ac:dyDescent="0.25">
      <c r="A6" s="27" t="s">
        <v>32</v>
      </c>
      <c r="B6" s="27"/>
      <c r="C6" s="27"/>
      <c r="D6" s="27"/>
      <c r="E6" s="27"/>
      <c r="F6" s="27"/>
      <c r="G6" s="27"/>
      <c r="H6" s="27"/>
    </row>
    <row r="7" spans="1:8" s="4" customFormat="1" ht="18.75" customHeight="1" x14ac:dyDescent="0.3">
      <c r="A7" s="31" t="s">
        <v>33</v>
      </c>
      <c r="B7" s="31"/>
      <c r="C7" s="31"/>
      <c r="D7" s="31"/>
      <c r="E7" s="31"/>
      <c r="F7" s="31"/>
      <c r="G7" s="31"/>
      <c r="H7" s="31"/>
    </row>
    <row r="8" spans="1:8" s="1" customFormat="1" ht="16.5" x14ac:dyDescent="0.25">
      <c r="B8" s="2"/>
      <c r="D8" s="2"/>
      <c r="F8" s="3"/>
      <c r="G8" s="3"/>
      <c r="H8" s="3"/>
    </row>
    <row r="9" spans="1:8" s="7" customFormat="1" ht="22.5" customHeight="1" x14ac:dyDescent="0.25">
      <c r="A9" s="5" t="s">
        <v>6</v>
      </c>
      <c r="B9" s="23"/>
      <c r="C9" s="5" t="s">
        <v>7</v>
      </c>
      <c r="D9" s="6"/>
      <c r="F9" s="8"/>
      <c r="G9" s="8"/>
      <c r="H9" s="8"/>
    </row>
    <row r="10" spans="1:8" s="7" customFormat="1" ht="22.5" customHeight="1" x14ac:dyDescent="0.25">
      <c r="A10" s="7" t="s">
        <v>8</v>
      </c>
      <c r="B10" s="6"/>
      <c r="C10" s="9" t="s">
        <v>9</v>
      </c>
      <c r="D10" s="6"/>
      <c r="F10" s="8"/>
      <c r="G10" s="8"/>
      <c r="H10" s="8"/>
    </row>
    <row r="11" spans="1:8" s="7" customFormat="1" ht="22.5" customHeight="1" x14ac:dyDescent="0.25">
      <c r="A11" s="7" t="s">
        <v>10</v>
      </c>
      <c r="B11" s="6"/>
      <c r="C11" s="7" t="s">
        <v>26</v>
      </c>
      <c r="D11" s="6"/>
      <c r="F11" s="8"/>
      <c r="G11" s="8"/>
      <c r="H11" s="8"/>
    </row>
    <row r="12" spans="1:8" s="7" customFormat="1" ht="22.5" customHeight="1" x14ac:dyDescent="0.25">
      <c r="A12" s="7" t="s">
        <v>11</v>
      </c>
      <c r="B12" s="6"/>
      <c r="C12" s="7" t="s">
        <v>12</v>
      </c>
      <c r="D12" s="6"/>
      <c r="E12" s="10" t="s">
        <v>13</v>
      </c>
      <c r="F12" s="8"/>
      <c r="G12" s="8"/>
      <c r="H12" s="8"/>
    </row>
    <row r="13" spans="1:8" s="7" customFormat="1" ht="22.5" customHeight="1" x14ac:dyDescent="0.25">
      <c r="A13" s="5"/>
      <c r="B13" s="23"/>
      <c r="C13" s="5"/>
      <c r="D13" s="6"/>
      <c r="F13" s="8"/>
      <c r="G13" s="8"/>
      <c r="H13" s="8"/>
    </row>
    <row r="14" spans="1:8" s="7" customFormat="1" ht="22.5" customHeight="1" x14ac:dyDescent="0.25">
      <c r="A14" s="5" t="s">
        <v>14</v>
      </c>
      <c r="B14" s="23"/>
      <c r="C14" s="5" t="s">
        <v>28</v>
      </c>
      <c r="D14" s="6"/>
      <c r="F14" s="8"/>
      <c r="G14" s="8"/>
      <c r="H14" s="8"/>
    </row>
    <row r="15" spans="1:8" s="7" customFormat="1" ht="22.5" customHeight="1" x14ac:dyDescent="0.25">
      <c r="A15" s="7" t="s">
        <v>8</v>
      </c>
      <c r="B15" s="6"/>
      <c r="C15" s="9" t="s">
        <v>29</v>
      </c>
      <c r="D15" s="6"/>
      <c r="F15" s="8"/>
      <c r="G15" s="8"/>
      <c r="H15" s="8"/>
    </row>
    <row r="16" spans="1:8" s="7" customFormat="1" ht="22.5" customHeight="1" x14ac:dyDescent="0.25">
      <c r="A16" s="7" t="s">
        <v>10</v>
      </c>
      <c r="B16" s="6"/>
      <c r="C16" s="9" t="s">
        <v>30</v>
      </c>
      <c r="D16" s="6"/>
      <c r="F16" s="8"/>
      <c r="G16" s="8"/>
      <c r="H16" s="8"/>
    </row>
    <row r="17" spans="1:8" s="7" customFormat="1" ht="22.5" customHeight="1" x14ac:dyDescent="0.25">
      <c r="A17" s="7" t="s">
        <v>11</v>
      </c>
      <c r="B17" s="6"/>
      <c r="C17" s="32"/>
      <c r="D17" s="32"/>
      <c r="E17" s="32" t="s">
        <v>15</v>
      </c>
      <c r="F17" s="32"/>
      <c r="G17" s="8"/>
      <c r="H17" s="8"/>
    </row>
    <row r="19" spans="1:8" ht="44.25" customHeight="1" x14ac:dyDescent="0.25">
      <c r="A19" s="11" t="s">
        <v>16</v>
      </c>
      <c r="B19" s="12" t="s">
        <v>0</v>
      </c>
      <c r="C19" s="11" t="s">
        <v>1</v>
      </c>
      <c r="D19" s="12" t="s">
        <v>17</v>
      </c>
      <c r="E19" s="11" t="s">
        <v>27</v>
      </c>
      <c r="F19" s="13" t="s">
        <v>18</v>
      </c>
      <c r="G19" s="13" t="s">
        <v>19</v>
      </c>
      <c r="H19" s="13" t="s">
        <v>20</v>
      </c>
    </row>
    <row r="20" spans="1:8" ht="35.25" customHeight="1" x14ac:dyDescent="0.25">
      <c r="A20" s="15">
        <v>1</v>
      </c>
      <c r="B20" s="24">
        <v>46034</v>
      </c>
      <c r="C20" s="15" t="s">
        <v>35</v>
      </c>
      <c r="D20" s="16" t="s">
        <v>36</v>
      </c>
      <c r="E20" s="17" t="s">
        <v>37</v>
      </c>
      <c r="F20" s="18">
        <v>4776010</v>
      </c>
      <c r="G20" s="18">
        <v>382081</v>
      </c>
      <c r="H20" s="18">
        <f>+F20+G20</f>
        <v>5158091</v>
      </c>
    </row>
    <row r="21" spans="1:8" ht="35.25" customHeight="1" x14ac:dyDescent="0.25">
      <c r="A21" s="15">
        <v>2</v>
      </c>
      <c r="B21" s="24">
        <v>46034</v>
      </c>
      <c r="C21" s="15" t="s">
        <v>38</v>
      </c>
      <c r="D21" s="16" t="s">
        <v>36</v>
      </c>
      <c r="E21" s="17" t="s">
        <v>39</v>
      </c>
      <c r="F21" s="18">
        <v>3975116</v>
      </c>
      <c r="G21" s="18">
        <v>318009</v>
      </c>
      <c r="H21" s="18">
        <f t="shared" ref="H21:H47" si="0">+F21+G21</f>
        <v>4293125</v>
      </c>
    </row>
    <row r="22" spans="1:8" ht="35.25" customHeight="1" x14ac:dyDescent="0.25">
      <c r="A22" s="15">
        <v>3</v>
      </c>
      <c r="B22" s="24">
        <v>46034</v>
      </c>
      <c r="C22" s="15" t="s">
        <v>40</v>
      </c>
      <c r="D22" s="16" t="s">
        <v>36</v>
      </c>
      <c r="E22" s="17" t="s">
        <v>41</v>
      </c>
      <c r="F22" s="18">
        <v>5277318</v>
      </c>
      <c r="G22" s="18">
        <v>422185</v>
      </c>
      <c r="H22" s="18">
        <f t="shared" si="0"/>
        <v>5699503</v>
      </c>
    </row>
    <row r="23" spans="1:8" ht="35.25" customHeight="1" x14ac:dyDescent="0.25">
      <c r="A23" s="15">
        <v>4</v>
      </c>
      <c r="B23" s="24">
        <v>46035</v>
      </c>
      <c r="C23" s="15" t="s">
        <v>42</v>
      </c>
      <c r="D23" s="16" t="s">
        <v>36</v>
      </c>
      <c r="E23" s="17" t="s">
        <v>43</v>
      </c>
      <c r="F23" s="18">
        <v>1689502</v>
      </c>
      <c r="G23" s="18">
        <v>135160</v>
      </c>
      <c r="H23" s="18">
        <f t="shared" si="0"/>
        <v>1824662</v>
      </c>
    </row>
    <row r="24" spans="1:8" ht="35.25" customHeight="1" x14ac:dyDescent="0.25">
      <c r="A24" s="15">
        <v>5</v>
      </c>
      <c r="B24" s="24">
        <v>46041</v>
      </c>
      <c r="C24" s="15" t="s">
        <v>44</v>
      </c>
      <c r="D24" s="16" t="s">
        <v>36</v>
      </c>
      <c r="E24" s="17" t="s">
        <v>45</v>
      </c>
      <c r="F24" s="18">
        <v>7035033</v>
      </c>
      <c r="G24" s="18">
        <v>562803</v>
      </c>
      <c r="H24" s="18">
        <f t="shared" si="0"/>
        <v>7597836</v>
      </c>
    </row>
    <row r="25" spans="1:8" ht="35.25" customHeight="1" x14ac:dyDescent="0.25">
      <c r="A25" s="15">
        <v>6</v>
      </c>
      <c r="B25" s="24">
        <v>46041</v>
      </c>
      <c r="C25" s="15" t="s">
        <v>46</v>
      </c>
      <c r="D25" s="16" t="s">
        <v>36</v>
      </c>
      <c r="E25" s="17" t="s">
        <v>47</v>
      </c>
      <c r="F25" s="18">
        <v>3266566</v>
      </c>
      <c r="G25" s="18">
        <v>261325</v>
      </c>
      <c r="H25" s="18">
        <f t="shared" si="0"/>
        <v>3527891</v>
      </c>
    </row>
    <row r="26" spans="1:8" ht="35.25" customHeight="1" x14ac:dyDescent="0.25">
      <c r="A26" s="15">
        <v>7</v>
      </c>
      <c r="B26" s="24">
        <v>46045</v>
      </c>
      <c r="C26" s="15" t="s">
        <v>48</v>
      </c>
      <c r="D26" s="16" t="s">
        <v>36</v>
      </c>
      <c r="E26" s="17" t="s">
        <v>49</v>
      </c>
      <c r="F26" s="18">
        <v>5598940</v>
      </c>
      <c r="G26" s="18">
        <v>447915</v>
      </c>
      <c r="H26" s="18">
        <f t="shared" si="0"/>
        <v>6046855</v>
      </c>
    </row>
    <row r="27" spans="1:8" ht="35.25" customHeight="1" x14ac:dyDescent="0.25">
      <c r="A27" s="15">
        <v>8</v>
      </c>
      <c r="B27" s="24">
        <v>46049</v>
      </c>
      <c r="C27" s="15" t="s">
        <v>50</v>
      </c>
      <c r="D27" s="16" t="s">
        <v>36</v>
      </c>
      <c r="E27" s="17" t="s">
        <v>51</v>
      </c>
      <c r="F27" s="18">
        <v>1298384</v>
      </c>
      <c r="G27" s="18">
        <v>103871</v>
      </c>
      <c r="H27" s="18">
        <f t="shared" si="0"/>
        <v>1402255</v>
      </c>
    </row>
    <row r="28" spans="1:8" ht="35.25" customHeight="1" x14ac:dyDescent="0.25">
      <c r="A28" s="15">
        <v>9</v>
      </c>
      <c r="B28" s="24">
        <v>46052</v>
      </c>
      <c r="C28" s="15" t="s">
        <v>52</v>
      </c>
      <c r="D28" s="16" t="s">
        <v>36</v>
      </c>
      <c r="E28" s="17" t="s">
        <v>53</v>
      </c>
      <c r="F28" s="18">
        <v>1778056</v>
      </c>
      <c r="G28" s="18">
        <v>142244</v>
      </c>
      <c r="H28" s="18">
        <f t="shared" si="0"/>
        <v>1920300</v>
      </c>
    </row>
    <row r="29" spans="1:8" ht="35.25" customHeight="1" x14ac:dyDescent="0.25">
      <c r="A29" s="15">
        <v>10</v>
      </c>
      <c r="B29" s="24">
        <v>46053</v>
      </c>
      <c r="C29" s="15" t="s">
        <v>54</v>
      </c>
      <c r="D29" s="16" t="s">
        <v>36</v>
      </c>
      <c r="E29" s="17" t="s">
        <v>55</v>
      </c>
      <c r="F29" s="18">
        <v>3621960</v>
      </c>
      <c r="G29" s="18">
        <v>289757</v>
      </c>
      <c r="H29" s="18">
        <f t="shared" si="0"/>
        <v>3911717</v>
      </c>
    </row>
    <row r="30" spans="1:8" ht="35.25" customHeight="1" x14ac:dyDescent="0.25">
      <c r="A30" s="15">
        <v>11</v>
      </c>
      <c r="B30" s="24">
        <v>46053</v>
      </c>
      <c r="C30" s="15" t="s">
        <v>56</v>
      </c>
      <c r="D30" s="16" t="s">
        <v>36</v>
      </c>
      <c r="E30" s="17" t="s">
        <v>57</v>
      </c>
      <c r="F30" s="18">
        <v>2918068</v>
      </c>
      <c r="G30" s="18">
        <v>233445</v>
      </c>
      <c r="H30" s="18">
        <f t="shared" si="0"/>
        <v>3151513</v>
      </c>
    </row>
    <row r="31" spans="1:8" ht="35.25" customHeight="1" x14ac:dyDescent="0.25">
      <c r="A31" s="15">
        <v>12</v>
      </c>
      <c r="B31" s="24">
        <v>46063</v>
      </c>
      <c r="C31" s="15" t="s">
        <v>58</v>
      </c>
      <c r="D31" s="16" t="s">
        <v>36</v>
      </c>
      <c r="E31" s="17" t="s">
        <v>59</v>
      </c>
      <c r="F31" s="18">
        <v>5312038</v>
      </c>
      <c r="G31" s="18">
        <v>424963</v>
      </c>
      <c r="H31" s="18">
        <f t="shared" si="0"/>
        <v>5737001</v>
      </c>
    </row>
    <row r="32" spans="1:8" ht="35.25" customHeight="1" x14ac:dyDescent="0.25">
      <c r="A32" s="15">
        <v>13</v>
      </c>
      <c r="B32" s="24">
        <v>46063</v>
      </c>
      <c r="C32" s="15" t="s">
        <v>60</v>
      </c>
      <c r="D32" s="16" t="s">
        <v>36</v>
      </c>
      <c r="E32" s="17" t="s">
        <v>61</v>
      </c>
      <c r="F32" s="18">
        <v>7155042</v>
      </c>
      <c r="G32" s="18">
        <v>572403</v>
      </c>
      <c r="H32" s="18">
        <f t="shared" si="0"/>
        <v>7727445</v>
      </c>
    </row>
    <row r="33" spans="1:8" ht="35.25" customHeight="1" x14ac:dyDescent="0.25">
      <c r="A33" s="15">
        <v>14</v>
      </c>
      <c r="B33" s="24">
        <v>46066</v>
      </c>
      <c r="C33" s="15" t="s">
        <v>62</v>
      </c>
      <c r="D33" s="16" t="s">
        <v>36</v>
      </c>
      <c r="E33" s="17" t="s">
        <v>63</v>
      </c>
      <c r="F33" s="18">
        <v>1880630</v>
      </c>
      <c r="G33" s="18">
        <v>150450</v>
      </c>
      <c r="H33" s="18">
        <f t="shared" si="0"/>
        <v>2031080</v>
      </c>
    </row>
    <row r="34" spans="1:8" ht="35.25" customHeight="1" x14ac:dyDescent="0.25">
      <c r="A34" s="15">
        <v>15</v>
      </c>
      <c r="B34" s="24">
        <v>46067</v>
      </c>
      <c r="C34" s="15" t="s">
        <v>64</v>
      </c>
      <c r="D34" s="16" t="s">
        <v>36</v>
      </c>
      <c r="E34" s="17" t="s">
        <v>65</v>
      </c>
      <c r="F34" s="18">
        <v>1842350</v>
      </c>
      <c r="G34" s="18">
        <v>147388</v>
      </c>
      <c r="H34" s="18">
        <f t="shared" si="0"/>
        <v>1989738</v>
      </c>
    </row>
    <row r="35" spans="1:8" ht="35.25" customHeight="1" x14ac:dyDescent="0.25">
      <c r="A35" s="15">
        <v>16</v>
      </c>
      <c r="B35" s="24">
        <v>46081</v>
      </c>
      <c r="C35" s="15" t="s">
        <v>66</v>
      </c>
      <c r="D35" s="16" t="s">
        <v>36</v>
      </c>
      <c r="E35" s="17" t="s">
        <v>67</v>
      </c>
      <c r="F35" s="18">
        <v>12236964</v>
      </c>
      <c r="G35" s="18">
        <v>978957</v>
      </c>
      <c r="H35" s="18">
        <f t="shared" si="0"/>
        <v>13215921</v>
      </c>
    </row>
    <row r="36" spans="1:8" ht="35.25" customHeight="1" x14ac:dyDescent="0.25">
      <c r="A36" s="15">
        <v>17</v>
      </c>
      <c r="B36" s="24">
        <v>46097</v>
      </c>
      <c r="C36" s="15" t="s">
        <v>68</v>
      </c>
      <c r="D36" s="16" t="s">
        <v>36</v>
      </c>
      <c r="E36" s="17" t="s">
        <v>69</v>
      </c>
      <c r="F36" s="18">
        <v>6362332</v>
      </c>
      <c r="G36" s="18">
        <v>508987</v>
      </c>
      <c r="H36" s="18">
        <f t="shared" si="0"/>
        <v>6871319</v>
      </c>
    </row>
    <row r="37" spans="1:8" ht="35.25" customHeight="1" x14ac:dyDescent="0.25">
      <c r="A37" s="15">
        <v>18</v>
      </c>
      <c r="B37" s="24">
        <v>46097</v>
      </c>
      <c r="C37" s="15" t="s">
        <v>70</v>
      </c>
      <c r="D37" s="16" t="s">
        <v>36</v>
      </c>
      <c r="E37" s="17" t="s">
        <v>71</v>
      </c>
      <c r="F37" s="18">
        <v>2480340</v>
      </c>
      <c r="G37" s="18">
        <v>198427</v>
      </c>
      <c r="H37" s="18">
        <f t="shared" si="0"/>
        <v>2678767</v>
      </c>
    </row>
    <row r="38" spans="1:8" ht="35.25" customHeight="1" x14ac:dyDescent="0.25">
      <c r="A38" s="15">
        <v>19</v>
      </c>
      <c r="B38" s="24">
        <v>46097</v>
      </c>
      <c r="C38" s="15" t="s">
        <v>72</v>
      </c>
      <c r="D38" s="16" t="s">
        <v>36</v>
      </c>
      <c r="E38" s="17" t="s">
        <v>73</v>
      </c>
      <c r="F38" s="18">
        <v>1725520</v>
      </c>
      <c r="G38" s="18">
        <v>138042</v>
      </c>
      <c r="H38" s="18">
        <f t="shared" si="0"/>
        <v>1863562</v>
      </c>
    </row>
    <row r="39" spans="1:8" ht="35.25" customHeight="1" x14ac:dyDescent="0.25">
      <c r="A39" s="15">
        <v>20</v>
      </c>
      <c r="B39" s="24">
        <v>46098</v>
      </c>
      <c r="C39" s="15" t="s">
        <v>74</v>
      </c>
      <c r="D39" s="16" t="s">
        <v>36</v>
      </c>
      <c r="E39" s="17" t="s">
        <v>75</v>
      </c>
      <c r="F39" s="18">
        <v>4818580</v>
      </c>
      <c r="G39" s="18">
        <v>385486</v>
      </c>
      <c r="H39" s="18">
        <f t="shared" si="0"/>
        <v>5204066</v>
      </c>
    </row>
    <row r="40" spans="1:8" ht="35.25" customHeight="1" x14ac:dyDescent="0.25">
      <c r="A40" s="15">
        <v>21</v>
      </c>
      <c r="B40" s="24">
        <v>46104</v>
      </c>
      <c r="C40" s="15" t="s">
        <v>76</v>
      </c>
      <c r="D40" s="16" t="s">
        <v>36</v>
      </c>
      <c r="E40" s="17" t="s">
        <v>77</v>
      </c>
      <c r="F40" s="18">
        <v>2414492</v>
      </c>
      <c r="G40" s="18">
        <v>193159</v>
      </c>
      <c r="H40" s="18">
        <f t="shared" si="0"/>
        <v>2607651</v>
      </c>
    </row>
    <row r="41" spans="1:8" ht="35.25" customHeight="1" x14ac:dyDescent="0.25">
      <c r="A41" s="15">
        <v>22</v>
      </c>
      <c r="B41" s="24">
        <v>46104</v>
      </c>
      <c r="C41" s="15" t="s">
        <v>78</v>
      </c>
      <c r="D41" s="16" t="s">
        <v>36</v>
      </c>
      <c r="E41" s="17" t="s">
        <v>79</v>
      </c>
      <c r="F41" s="18">
        <v>4056982</v>
      </c>
      <c r="G41" s="18">
        <v>324559</v>
      </c>
      <c r="H41" s="18">
        <f t="shared" si="0"/>
        <v>4381541</v>
      </c>
    </row>
    <row r="42" spans="1:8" ht="35.25" customHeight="1" x14ac:dyDescent="0.25">
      <c r="A42" s="15">
        <v>23</v>
      </c>
      <c r="B42" s="24">
        <v>46106</v>
      </c>
      <c r="C42" s="15" t="s">
        <v>80</v>
      </c>
      <c r="D42" s="16" t="s">
        <v>36</v>
      </c>
      <c r="E42" s="17" t="s">
        <v>81</v>
      </c>
      <c r="F42" s="18">
        <v>5409570</v>
      </c>
      <c r="G42" s="18">
        <v>432766</v>
      </c>
      <c r="H42" s="18">
        <f t="shared" si="0"/>
        <v>5842336</v>
      </c>
    </row>
    <row r="43" spans="1:8" ht="35.25" customHeight="1" x14ac:dyDescent="0.25">
      <c r="A43" s="15">
        <v>24</v>
      </c>
      <c r="B43" s="24">
        <v>46112</v>
      </c>
      <c r="C43" s="15" t="s">
        <v>82</v>
      </c>
      <c r="D43" s="16" t="s">
        <v>36</v>
      </c>
      <c r="E43" s="17" t="s">
        <v>83</v>
      </c>
      <c r="F43" s="18">
        <v>2176018</v>
      </c>
      <c r="G43" s="18">
        <v>174081</v>
      </c>
      <c r="H43" s="18">
        <f t="shared" si="0"/>
        <v>2350099</v>
      </c>
    </row>
    <row r="44" spans="1:8" ht="35.25" customHeight="1" x14ac:dyDescent="0.25">
      <c r="A44" s="15">
        <v>25</v>
      </c>
      <c r="B44" s="24">
        <v>46112</v>
      </c>
      <c r="C44" s="15" t="s">
        <v>84</v>
      </c>
      <c r="D44" s="16" t="s">
        <v>36</v>
      </c>
      <c r="E44" s="17" t="s">
        <v>85</v>
      </c>
      <c r="F44" s="18">
        <v>3058374</v>
      </c>
      <c r="G44" s="18">
        <v>244670</v>
      </c>
      <c r="H44" s="18">
        <f t="shared" si="0"/>
        <v>3303044</v>
      </c>
    </row>
    <row r="45" spans="1:8" ht="35.25" customHeight="1" x14ac:dyDescent="0.25">
      <c r="A45" s="15">
        <v>26</v>
      </c>
      <c r="B45" s="24">
        <v>46112</v>
      </c>
      <c r="C45" s="15" t="s">
        <v>86</v>
      </c>
      <c r="D45" s="16" t="s">
        <v>36</v>
      </c>
      <c r="E45" s="17" t="s">
        <v>87</v>
      </c>
      <c r="F45" s="18">
        <v>2942942</v>
      </c>
      <c r="G45" s="18">
        <v>235435</v>
      </c>
      <c r="H45" s="18">
        <f t="shared" si="0"/>
        <v>3178377</v>
      </c>
    </row>
    <row r="46" spans="1:8" ht="35.25" customHeight="1" x14ac:dyDescent="0.25">
      <c r="A46" s="15">
        <v>27</v>
      </c>
      <c r="B46" s="24">
        <v>46112</v>
      </c>
      <c r="C46" s="15" t="s">
        <v>88</v>
      </c>
      <c r="D46" s="16" t="s">
        <v>36</v>
      </c>
      <c r="E46" s="17" t="s">
        <v>89</v>
      </c>
      <c r="F46" s="18">
        <v>4104424</v>
      </c>
      <c r="G46" s="18">
        <v>328354</v>
      </c>
      <c r="H46" s="18">
        <f t="shared" si="0"/>
        <v>4432778</v>
      </c>
    </row>
    <row r="47" spans="1:8" ht="35.25" customHeight="1" x14ac:dyDescent="0.25">
      <c r="A47" s="15">
        <v>28</v>
      </c>
      <c r="B47" s="24">
        <v>46112</v>
      </c>
      <c r="C47" s="15" t="s">
        <v>90</v>
      </c>
      <c r="D47" s="16" t="s">
        <v>36</v>
      </c>
      <c r="E47" s="17" t="s">
        <v>91</v>
      </c>
      <c r="F47" s="18">
        <v>1548194</v>
      </c>
      <c r="G47" s="18">
        <v>123856</v>
      </c>
      <c r="H47" s="18">
        <f t="shared" si="0"/>
        <v>1672050</v>
      </c>
    </row>
    <row r="48" spans="1:8" s="20" customFormat="1" ht="29.25" customHeight="1" x14ac:dyDescent="0.25">
      <c r="A48" s="33" t="s">
        <v>21</v>
      </c>
      <c r="B48" s="34"/>
      <c r="C48" s="34"/>
      <c r="D48" s="34"/>
      <c r="E48" s="35"/>
      <c r="F48" s="19">
        <f>SUM(F20:F47)</f>
        <v>110759745</v>
      </c>
      <c r="G48" s="19">
        <f>SUM(G20:G47)</f>
        <v>8860778</v>
      </c>
      <c r="H48" s="19">
        <f>SUM(H20:H47)</f>
        <v>119620523</v>
      </c>
    </row>
    <row r="49" spans="1:9" s="20" customFormat="1" ht="29.25" customHeight="1" x14ac:dyDescent="0.25">
      <c r="A49" s="33" t="s">
        <v>141</v>
      </c>
      <c r="B49" s="34"/>
      <c r="C49" s="34"/>
      <c r="D49" s="34"/>
      <c r="E49" s="35"/>
      <c r="F49" s="19">
        <f>ROUND(F$48*0.02,0)</f>
        <v>2215195</v>
      </c>
      <c r="G49" s="19">
        <f>ROUND(G$48*0.02,0)</f>
        <v>177216</v>
      </c>
      <c r="H49" s="19">
        <f>F49+G49</f>
        <v>2392411</v>
      </c>
    </row>
    <row r="50" spans="1:9" s="20" customFormat="1" ht="29.25" customHeight="1" x14ac:dyDescent="0.25">
      <c r="A50" s="33" t="s">
        <v>142</v>
      </c>
      <c r="B50" s="34"/>
      <c r="C50" s="34"/>
      <c r="D50" s="34"/>
      <c r="E50" s="35"/>
      <c r="F50" s="19">
        <f>ROUND(F$48*0.01,0)</f>
        <v>1107597</v>
      </c>
      <c r="G50" s="19">
        <f t="shared" ref="G50" si="1">ROUND(G$48*0.01,0)</f>
        <v>88608</v>
      </c>
      <c r="H50" s="19">
        <f>F50+G50</f>
        <v>1196205</v>
      </c>
      <c r="I50" s="25"/>
    </row>
    <row r="51" spans="1:9" s="20" customFormat="1" ht="29.25" customHeight="1" x14ac:dyDescent="0.25">
      <c r="A51" s="36" t="s">
        <v>143</v>
      </c>
      <c r="B51" s="37"/>
      <c r="C51" s="37"/>
      <c r="D51" s="37"/>
      <c r="E51" s="38"/>
      <c r="F51" s="19">
        <f>F50+F49</f>
        <v>3322792</v>
      </c>
      <c r="G51" s="19">
        <f t="shared" ref="G51" si="2">G50+G49</f>
        <v>265824</v>
      </c>
      <c r="H51" s="19">
        <f>H50+H49</f>
        <v>3588616</v>
      </c>
      <c r="I51" s="26"/>
    </row>
    <row r="53" spans="1:9" s="1" customFormat="1" ht="16.5" x14ac:dyDescent="0.25">
      <c r="A53" s="39" t="s">
        <v>22</v>
      </c>
      <c r="B53" s="39"/>
      <c r="C53" s="39"/>
      <c r="D53" s="39"/>
      <c r="E53" s="39"/>
      <c r="F53" s="39"/>
      <c r="G53" s="39"/>
      <c r="H53" s="39"/>
    </row>
    <row r="54" spans="1:9" s="1" customFormat="1" ht="16.5" x14ac:dyDescent="0.25">
      <c r="B54" s="2"/>
      <c r="D54" s="2"/>
      <c r="F54" s="3"/>
      <c r="G54" s="3"/>
      <c r="H54" s="3"/>
    </row>
    <row r="55" spans="1:9" s="1" customFormat="1" ht="16.5" x14ac:dyDescent="0.25">
      <c r="A55" s="4"/>
      <c r="B55" s="27" t="s">
        <v>23</v>
      </c>
      <c r="C55" s="27"/>
      <c r="D55" s="27"/>
      <c r="F55" s="28" t="s">
        <v>24</v>
      </c>
      <c r="G55" s="28"/>
      <c r="H55" s="28"/>
    </row>
    <row r="56" spans="1:9" s="1" customFormat="1" ht="16.5" x14ac:dyDescent="0.25">
      <c r="B56" s="29" t="s">
        <v>25</v>
      </c>
      <c r="C56" s="29"/>
      <c r="D56" s="29"/>
      <c r="F56" s="30" t="s">
        <v>25</v>
      </c>
      <c r="G56" s="30"/>
      <c r="H56" s="30"/>
    </row>
    <row r="57" spans="1:9" s="1" customFormat="1" ht="16.5" x14ac:dyDescent="0.25">
      <c r="B57" s="2"/>
      <c r="D57" s="2"/>
      <c r="F57" s="3"/>
      <c r="G57" s="3"/>
      <c r="H57" s="3"/>
    </row>
  </sheetData>
  <mergeCells count="18">
    <mergeCell ref="A6:H6"/>
    <mergeCell ref="B1:D1"/>
    <mergeCell ref="E1:H1"/>
    <mergeCell ref="B2:D2"/>
    <mergeCell ref="E2:H2"/>
    <mergeCell ref="E4:H4"/>
    <mergeCell ref="B55:D55"/>
    <mergeCell ref="F55:H55"/>
    <mergeCell ref="B56:D56"/>
    <mergeCell ref="F56:H56"/>
    <mergeCell ref="A7:H7"/>
    <mergeCell ref="C17:D17"/>
    <mergeCell ref="E17:F17"/>
    <mergeCell ref="A48:E48"/>
    <mergeCell ref="A51:E51"/>
    <mergeCell ref="A53:H53"/>
    <mergeCell ref="A49:E49"/>
    <mergeCell ref="A50:E50"/>
  </mergeCells>
  <printOptions horizontalCentered="1"/>
  <pageMargins left="0.7" right="0.7" top="0.5" bottom="0.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5"/>
  <sheetViews>
    <sheetView topLeftCell="A34" zoomScaleNormal="100" workbookViewId="0">
      <selection activeCell="I41" sqref="I41"/>
    </sheetView>
  </sheetViews>
  <sheetFormatPr defaultColWidth="9.140625" defaultRowHeight="15.75" x14ac:dyDescent="0.25"/>
  <cols>
    <col min="1" max="1" width="6.140625" style="14" customWidth="1"/>
    <col min="2" max="2" width="13" style="21" customWidth="1"/>
    <col min="3" max="3" width="14.42578125" style="14" customWidth="1"/>
    <col min="4" max="4" width="15.85546875" style="21" customWidth="1"/>
    <col min="5" max="5" width="36.85546875" style="14" customWidth="1"/>
    <col min="6" max="6" width="16" style="22" customWidth="1"/>
    <col min="7" max="7" width="13.140625" style="22" customWidth="1"/>
    <col min="8" max="8" width="17" style="22" customWidth="1"/>
    <col min="9" max="9" width="23.7109375" style="14" customWidth="1"/>
    <col min="10" max="10" width="11.28515625" style="14" bestFit="1" customWidth="1"/>
    <col min="11" max="16384" width="9.140625" style="14"/>
  </cols>
  <sheetData>
    <row r="1" spans="1:8" s="1" customFormat="1" ht="16.5" x14ac:dyDescent="0.25">
      <c r="B1" s="40" t="s">
        <v>2</v>
      </c>
      <c r="C1" s="40"/>
      <c r="D1" s="40"/>
      <c r="E1" s="41" t="s">
        <v>3</v>
      </c>
      <c r="F1" s="41"/>
      <c r="G1" s="41"/>
      <c r="H1" s="41"/>
    </row>
    <row r="2" spans="1:8" s="1" customFormat="1" ht="16.5" x14ac:dyDescent="0.25">
      <c r="B2" s="40" t="s">
        <v>4</v>
      </c>
      <c r="C2" s="40"/>
      <c r="D2" s="40"/>
      <c r="E2" s="41" t="s">
        <v>5</v>
      </c>
      <c r="F2" s="41"/>
      <c r="G2" s="41"/>
      <c r="H2" s="41"/>
    </row>
    <row r="3" spans="1:8" s="1" customFormat="1" ht="27" customHeight="1" x14ac:dyDescent="0.25">
      <c r="B3" s="2"/>
      <c r="D3" s="2"/>
      <c r="F3" s="3"/>
      <c r="G3" s="3"/>
      <c r="H3" s="3"/>
    </row>
    <row r="4" spans="1:8" s="1" customFormat="1" ht="16.5" x14ac:dyDescent="0.25">
      <c r="B4" s="2"/>
      <c r="D4" s="2"/>
      <c r="E4" s="42" t="s">
        <v>269</v>
      </c>
      <c r="F4" s="42"/>
      <c r="G4" s="42"/>
      <c r="H4" s="42"/>
    </row>
    <row r="5" spans="1:8" s="1" customFormat="1" ht="16.5" x14ac:dyDescent="0.25">
      <c r="B5" s="2"/>
      <c r="D5" s="2"/>
      <c r="F5" s="3"/>
      <c r="G5" s="3"/>
      <c r="H5" s="3"/>
    </row>
    <row r="6" spans="1:8" s="1" customFormat="1" ht="16.5" x14ac:dyDescent="0.25">
      <c r="A6" s="27" t="s">
        <v>144</v>
      </c>
      <c r="B6" s="27"/>
      <c r="C6" s="27"/>
      <c r="D6" s="27"/>
      <c r="E6" s="27"/>
      <c r="F6" s="27"/>
      <c r="G6" s="27"/>
      <c r="H6" s="27"/>
    </row>
    <row r="7" spans="1:8" s="4" customFormat="1" ht="18.75" customHeight="1" x14ac:dyDescent="0.3">
      <c r="A7" s="31" t="s">
        <v>270</v>
      </c>
      <c r="B7" s="31"/>
      <c r="C7" s="31"/>
      <c r="D7" s="31"/>
      <c r="E7" s="31"/>
      <c r="F7" s="31"/>
      <c r="G7" s="31"/>
      <c r="H7" s="31"/>
    </row>
    <row r="8" spans="1:8" s="1" customFormat="1" ht="16.5" x14ac:dyDescent="0.25">
      <c r="B8" s="2"/>
      <c r="D8" s="2"/>
      <c r="F8" s="3"/>
      <c r="G8" s="3"/>
      <c r="H8" s="3"/>
    </row>
    <row r="9" spans="1:8" s="7" customFormat="1" ht="22.5" customHeight="1" x14ac:dyDescent="0.25">
      <c r="A9" s="5" t="s">
        <v>6</v>
      </c>
      <c r="B9" s="23"/>
      <c r="C9" s="5" t="s">
        <v>7</v>
      </c>
      <c r="D9" s="6"/>
      <c r="F9" s="8"/>
      <c r="G9" s="8"/>
      <c r="H9" s="8"/>
    </row>
    <row r="10" spans="1:8" s="7" customFormat="1" ht="22.5" customHeight="1" x14ac:dyDescent="0.25">
      <c r="A10" s="7" t="s">
        <v>8</v>
      </c>
      <c r="B10" s="6"/>
      <c r="C10" s="9" t="s">
        <v>9</v>
      </c>
      <c r="D10" s="6"/>
      <c r="F10" s="8"/>
      <c r="G10" s="8"/>
      <c r="H10" s="8"/>
    </row>
    <row r="11" spans="1:8" s="7" customFormat="1" ht="22.5" customHeight="1" x14ac:dyDescent="0.25">
      <c r="A11" s="7" t="s">
        <v>10</v>
      </c>
      <c r="B11" s="6"/>
      <c r="C11" s="7" t="s">
        <v>26</v>
      </c>
      <c r="D11" s="6"/>
      <c r="F11" s="8"/>
      <c r="G11" s="8"/>
      <c r="H11" s="8"/>
    </row>
    <row r="12" spans="1:8" s="7" customFormat="1" ht="22.5" customHeight="1" x14ac:dyDescent="0.25">
      <c r="A12" s="7" t="s">
        <v>11</v>
      </c>
      <c r="B12" s="6"/>
      <c r="C12" s="7" t="s">
        <v>12</v>
      </c>
      <c r="D12" s="6"/>
      <c r="E12" s="10" t="s">
        <v>13</v>
      </c>
      <c r="F12" s="8"/>
      <c r="G12" s="8"/>
      <c r="H12" s="8"/>
    </row>
    <row r="13" spans="1:8" s="7" customFormat="1" ht="22.5" customHeight="1" x14ac:dyDescent="0.25">
      <c r="A13" s="5"/>
      <c r="B13" s="23"/>
      <c r="C13" s="5"/>
      <c r="D13" s="6"/>
      <c r="F13" s="8"/>
      <c r="G13" s="8"/>
      <c r="H13" s="8"/>
    </row>
    <row r="14" spans="1:8" s="7" customFormat="1" ht="22.5" customHeight="1" x14ac:dyDescent="0.25">
      <c r="A14" s="5" t="s">
        <v>14</v>
      </c>
      <c r="B14" s="23"/>
      <c r="C14" s="5" t="s">
        <v>28</v>
      </c>
      <c r="D14" s="6"/>
      <c r="F14" s="8"/>
      <c r="G14" s="8"/>
      <c r="H14" s="8"/>
    </row>
    <row r="15" spans="1:8" s="7" customFormat="1" ht="22.5" customHeight="1" x14ac:dyDescent="0.25">
      <c r="A15" s="7" t="s">
        <v>8</v>
      </c>
      <c r="B15" s="6"/>
      <c r="C15" s="9" t="s">
        <v>29</v>
      </c>
      <c r="D15" s="6"/>
      <c r="F15" s="8"/>
      <c r="G15" s="8"/>
      <c r="H15" s="8"/>
    </row>
    <row r="16" spans="1:8" s="7" customFormat="1" ht="22.5" customHeight="1" x14ac:dyDescent="0.25">
      <c r="A16" s="7" t="s">
        <v>10</v>
      </c>
      <c r="B16" s="6"/>
      <c r="C16" s="9" t="s">
        <v>30</v>
      </c>
      <c r="D16" s="6"/>
      <c r="F16" s="8"/>
      <c r="G16" s="8"/>
      <c r="H16" s="8"/>
    </row>
    <row r="17" spans="1:9" s="7" customFormat="1" ht="22.5" customHeight="1" x14ac:dyDescent="0.25">
      <c r="A17" s="7" t="s">
        <v>11</v>
      </c>
      <c r="B17" s="6"/>
      <c r="C17" s="32"/>
      <c r="D17" s="32"/>
      <c r="E17" s="32" t="s">
        <v>15</v>
      </c>
      <c r="F17" s="32"/>
      <c r="G17" s="8"/>
      <c r="H17" s="8"/>
    </row>
    <row r="19" spans="1:9" ht="44.25" customHeight="1" x14ac:dyDescent="0.25">
      <c r="A19" s="11" t="s">
        <v>16</v>
      </c>
      <c r="B19" s="12" t="s">
        <v>0</v>
      </c>
      <c r="C19" s="11" t="s">
        <v>1</v>
      </c>
      <c r="D19" s="12" t="s">
        <v>17</v>
      </c>
      <c r="E19" s="11" t="s">
        <v>27</v>
      </c>
      <c r="F19" s="13" t="s">
        <v>18</v>
      </c>
      <c r="G19" s="13" t="s">
        <v>19</v>
      </c>
      <c r="H19" s="13" t="s">
        <v>20</v>
      </c>
    </row>
    <row r="20" spans="1:9" ht="35.25" customHeight="1" x14ac:dyDescent="0.25">
      <c r="A20" s="15">
        <v>1</v>
      </c>
      <c r="B20" s="24">
        <v>46113</v>
      </c>
      <c r="C20" s="15" t="s">
        <v>217</v>
      </c>
      <c r="D20" s="16" t="s">
        <v>36</v>
      </c>
      <c r="E20" s="17" t="s">
        <v>218</v>
      </c>
      <c r="F20" s="18">
        <v>10339614</v>
      </c>
      <c r="G20" s="18">
        <v>827169</v>
      </c>
      <c r="H20" s="18">
        <f>+F20+G20</f>
        <v>11166783</v>
      </c>
    </row>
    <row r="21" spans="1:9" ht="35.25" customHeight="1" x14ac:dyDescent="0.25">
      <c r="A21" s="15">
        <v>2</v>
      </c>
      <c r="B21" s="24">
        <v>46119</v>
      </c>
      <c r="C21" s="15" t="s">
        <v>219</v>
      </c>
      <c r="D21" s="16" t="s">
        <v>36</v>
      </c>
      <c r="E21" s="17" t="s">
        <v>220</v>
      </c>
      <c r="F21" s="18">
        <v>20088605</v>
      </c>
      <c r="G21" s="18">
        <v>1607088</v>
      </c>
      <c r="H21" s="18">
        <f t="shared" ref="H21:H45" si="0">+F21+G21</f>
        <v>21695693</v>
      </c>
    </row>
    <row r="22" spans="1:9" ht="35.25" customHeight="1" x14ac:dyDescent="0.25">
      <c r="A22" s="15">
        <v>3</v>
      </c>
      <c r="B22" s="24">
        <v>46123</v>
      </c>
      <c r="C22" s="15" t="s">
        <v>221</v>
      </c>
      <c r="D22" s="16" t="s">
        <v>36</v>
      </c>
      <c r="E22" s="17" t="s">
        <v>222</v>
      </c>
      <c r="F22" s="18">
        <v>8375625</v>
      </c>
      <c r="G22" s="18">
        <v>670050</v>
      </c>
      <c r="H22" s="18">
        <f t="shared" si="0"/>
        <v>9045675</v>
      </c>
      <c r="I22" s="22"/>
    </row>
    <row r="23" spans="1:9" ht="35.25" customHeight="1" x14ac:dyDescent="0.25">
      <c r="A23" s="15">
        <v>4</v>
      </c>
      <c r="B23" s="24">
        <v>46126</v>
      </c>
      <c r="C23" s="15" t="s">
        <v>223</v>
      </c>
      <c r="D23" s="16" t="s">
        <v>36</v>
      </c>
      <c r="E23" s="17" t="s">
        <v>224</v>
      </c>
      <c r="F23" s="18">
        <v>4304512</v>
      </c>
      <c r="G23" s="18">
        <v>344361</v>
      </c>
      <c r="H23" s="18">
        <f t="shared" si="0"/>
        <v>4648873</v>
      </c>
    </row>
    <row r="24" spans="1:9" ht="35.25" customHeight="1" x14ac:dyDescent="0.25">
      <c r="A24" s="15">
        <v>5</v>
      </c>
      <c r="B24" s="24">
        <v>46127</v>
      </c>
      <c r="C24" s="15" t="s">
        <v>225</v>
      </c>
      <c r="D24" s="16" t="s">
        <v>36</v>
      </c>
      <c r="E24" s="17" t="s">
        <v>226</v>
      </c>
      <c r="F24" s="18">
        <v>8756039</v>
      </c>
      <c r="G24" s="18">
        <v>700483</v>
      </c>
      <c r="H24" s="18">
        <f t="shared" si="0"/>
        <v>9456522</v>
      </c>
    </row>
    <row r="25" spans="1:9" ht="35.25" customHeight="1" x14ac:dyDescent="0.25">
      <c r="A25" s="15">
        <v>6</v>
      </c>
      <c r="B25" s="24">
        <v>46130</v>
      </c>
      <c r="C25" s="15" t="s">
        <v>227</v>
      </c>
      <c r="D25" s="16" t="s">
        <v>36</v>
      </c>
      <c r="E25" s="17" t="s">
        <v>228</v>
      </c>
      <c r="F25" s="18">
        <v>22434768</v>
      </c>
      <c r="G25" s="18">
        <v>1794781</v>
      </c>
      <c r="H25" s="18">
        <f t="shared" si="0"/>
        <v>24229549</v>
      </c>
    </row>
    <row r="26" spans="1:9" ht="35.25" customHeight="1" x14ac:dyDescent="0.25">
      <c r="A26" s="15">
        <v>7</v>
      </c>
      <c r="B26" s="24">
        <v>46136</v>
      </c>
      <c r="C26" s="15" t="s">
        <v>229</v>
      </c>
      <c r="D26" s="16" t="s">
        <v>36</v>
      </c>
      <c r="E26" s="17" t="s">
        <v>230</v>
      </c>
      <c r="F26" s="18">
        <v>11875021</v>
      </c>
      <c r="G26" s="18">
        <v>950002</v>
      </c>
      <c r="H26" s="18">
        <f t="shared" si="0"/>
        <v>12825023</v>
      </c>
    </row>
    <row r="27" spans="1:9" ht="35.25" customHeight="1" x14ac:dyDescent="0.25">
      <c r="A27" s="15">
        <v>8</v>
      </c>
      <c r="B27" s="24">
        <v>46140</v>
      </c>
      <c r="C27" s="15" t="s">
        <v>231</v>
      </c>
      <c r="D27" s="16" t="s">
        <v>36</v>
      </c>
      <c r="E27" s="17" t="s">
        <v>232</v>
      </c>
      <c r="F27" s="18">
        <v>26786332</v>
      </c>
      <c r="G27" s="18">
        <v>2142907</v>
      </c>
      <c r="H27" s="18">
        <f t="shared" si="0"/>
        <v>28929239</v>
      </c>
    </row>
    <row r="28" spans="1:9" ht="35.25" customHeight="1" x14ac:dyDescent="0.25">
      <c r="A28" s="15">
        <v>9</v>
      </c>
      <c r="B28" s="24">
        <v>46141</v>
      </c>
      <c r="C28" s="15" t="s">
        <v>233</v>
      </c>
      <c r="D28" s="16" t="s">
        <v>36</v>
      </c>
      <c r="E28" s="17" t="s">
        <v>234</v>
      </c>
      <c r="F28" s="18">
        <v>14643916</v>
      </c>
      <c r="G28" s="18">
        <v>1171513</v>
      </c>
      <c r="H28" s="18">
        <f t="shared" si="0"/>
        <v>15815429</v>
      </c>
    </row>
    <row r="29" spans="1:9" ht="35.25" customHeight="1" x14ac:dyDescent="0.25">
      <c r="A29" s="15">
        <v>10</v>
      </c>
      <c r="B29" s="24">
        <v>46149</v>
      </c>
      <c r="C29" s="15" t="s">
        <v>235</v>
      </c>
      <c r="D29" s="16" t="s">
        <v>36</v>
      </c>
      <c r="E29" s="17" t="s">
        <v>236</v>
      </c>
      <c r="F29" s="18">
        <v>11544474</v>
      </c>
      <c r="G29" s="18">
        <v>923558</v>
      </c>
      <c r="H29" s="18">
        <f t="shared" si="0"/>
        <v>12468032</v>
      </c>
    </row>
    <row r="30" spans="1:9" ht="35.25" customHeight="1" x14ac:dyDescent="0.25">
      <c r="A30" s="15">
        <v>11</v>
      </c>
      <c r="B30" s="24">
        <v>46153</v>
      </c>
      <c r="C30" s="15" t="s">
        <v>237</v>
      </c>
      <c r="D30" s="16" t="s">
        <v>36</v>
      </c>
      <c r="E30" s="17" t="s">
        <v>238</v>
      </c>
      <c r="F30" s="18">
        <v>27804912</v>
      </c>
      <c r="G30" s="18">
        <v>2224393</v>
      </c>
      <c r="H30" s="18">
        <f t="shared" si="0"/>
        <v>30029305</v>
      </c>
    </row>
    <row r="31" spans="1:9" ht="35.25" customHeight="1" x14ac:dyDescent="0.25">
      <c r="A31" s="15">
        <v>12</v>
      </c>
      <c r="B31" s="24">
        <v>46156</v>
      </c>
      <c r="C31" s="15" t="s">
        <v>239</v>
      </c>
      <c r="D31" s="16" t="s">
        <v>36</v>
      </c>
      <c r="E31" s="17" t="s">
        <v>240</v>
      </c>
      <c r="F31" s="18">
        <v>8674421</v>
      </c>
      <c r="G31" s="18">
        <v>693954</v>
      </c>
      <c r="H31" s="18">
        <f t="shared" si="0"/>
        <v>9368375</v>
      </c>
    </row>
    <row r="32" spans="1:9" ht="35.25" customHeight="1" x14ac:dyDescent="0.25">
      <c r="A32" s="15">
        <v>13</v>
      </c>
      <c r="B32" s="24">
        <v>46163</v>
      </c>
      <c r="C32" s="15" t="s">
        <v>241</v>
      </c>
      <c r="D32" s="16" t="s">
        <v>36</v>
      </c>
      <c r="E32" s="17" t="s">
        <v>242</v>
      </c>
      <c r="F32" s="18">
        <v>11732380</v>
      </c>
      <c r="G32" s="18">
        <v>938590</v>
      </c>
      <c r="H32" s="18">
        <f t="shared" si="0"/>
        <v>12670970</v>
      </c>
    </row>
    <row r="33" spans="1:9" ht="35.25" customHeight="1" x14ac:dyDescent="0.25">
      <c r="A33" s="15">
        <v>14</v>
      </c>
      <c r="B33" s="24">
        <v>46163</v>
      </c>
      <c r="C33" s="15" t="s">
        <v>243</v>
      </c>
      <c r="D33" s="16" t="s">
        <v>36</v>
      </c>
      <c r="E33" s="17" t="s">
        <v>244</v>
      </c>
      <c r="F33" s="18">
        <v>10610006</v>
      </c>
      <c r="G33" s="18">
        <v>848800</v>
      </c>
      <c r="H33" s="18">
        <f t="shared" si="0"/>
        <v>11458806</v>
      </c>
    </row>
    <row r="34" spans="1:9" ht="35.25" customHeight="1" x14ac:dyDescent="0.25">
      <c r="A34" s="15">
        <v>15</v>
      </c>
      <c r="B34" s="24">
        <v>46168</v>
      </c>
      <c r="C34" s="15" t="s">
        <v>245</v>
      </c>
      <c r="D34" s="16" t="s">
        <v>36</v>
      </c>
      <c r="E34" s="17" t="s">
        <v>246</v>
      </c>
      <c r="F34" s="18">
        <v>15687525</v>
      </c>
      <c r="G34" s="18">
        <v>1255002</v>
      </c>
      <c r="H34" s="18">
        <f t="shared" si="0"/>
        <v>16942527</v>
      </c>
    </row>
    <row r="35" spans="1:9" ht="35.25" customHeight="1" x14ac:dyDescent="0.25">
      <c r="A35" s="15">
        <v>16</v>
      </c>
      <c r="B35" s="24">
        <v>46170</v>
      </c>
      <c r="C35" s="15" t="s">
        <v>247</v>
      </c>
      <c r="D35" s="16" t="s">
        <v>36</v>
      </c>
      <c r="E35" s="17" t="s">
        <v>248</v>
      </c>
      <c r="F35" s="18">
        <v>17051333</v>
      </c>
      <c r="G35" s="18">
        <v>1364107</v>
      </c>
      <c r="H35" s="18">
        <f t="shared" si="0"/>
        <v>18415440</v>
      </c>
    </row>
    <row r="36" spans="1:9" ht="35.25" customHeight="1" x14ac:dyDescent="0.25">
      <c r="A36" s="15">
        <v>17</v>
      </c>
      <c r="B36" s="24">
        <v>46172</v>
      </c>
      <c r="C36" s="15" t="s">
        <v>249</v>
      </c>
      <c r="D36" s="16" t="s">
        <v>36</v>
      </c>
      <c r="E36" s="17" t="s">
        <v>250</v>
      </c>
      <c r="F36" s="18">
        <v>17955110</v>
      </c>
      <c r="G36" s="18">
        <v>1436409</v>
      </c>
      <c r="H36" s="18">
        <f t="shared" si="0"/>
        <v>19391519</v>
      </c>
    </row>
    <row r="37" spans="1:9" ht="35.25" customHeight="1" x14ac:dyDescent="0.25">
      <c r="A37" s="15">
        <v>18</v>
      </c>
      <c r="B37" s="24">
        <v>46179</v>
      </c>
      <c r="C37" s="15" t="s">
        <v>251</v>
      </c>
      <c r="D37" s="16" t="s">
        <v>36</v>
      </c>
      <c r="E37" s="17" t="s">
        <v>252</v>
      </c>
      <c r="F37" s="18">
        <v>12110521</v>
      </c>
      <c r="G37" s="18">
        <v>968842</v>
      </c>
      <c r="H37" s="18">
        <f t="shared" si="0"/>
        <v>13079363</v>
      </c>
    </row>
    <row r="38" spans="1:9" ht="35.25" customHeight="1" x14ac:dyDescent="0.25">
      <c r="A38" s="15">
        <v>19</v>
      </c>
      <c r="B38" s="24">
        <v>46183</v>
      </c>
      <c r="C38" s="15" t="s">
        <v>253</v>
      </c>
      <c r="D38" s="16" t="s">
        <v>36</v>
      </c>
      <c r="E38" s="17" t="s">
        <v>254</v>
      </c>
      <c r="F38" s="18">
        <v>16771207</v>
      </c>
      <c r="G38" s="18">
        <v>1341697</v>
      </c>
      <c r="H38" s="18">
        <f t="shared" si="0"/>
        <v>18112904</v>
      </c>
    </row>
    <row r="39" spans="1:9" ht="35.25" customHeight="1" x14ac:dyDescent="0.25">
      <c r="A39" s="15">
        <v>20</v>
      </c>
      <c r="B39" s="24">
        <v>46183</v>
      </c>
      <c r="C39" s="15" t="s">
        <v>255</v>
      </c>
      <c r="D39" s="16" t="s">
        <v>36</v>
      </c>
      <c r="E39" s="17" t="s">
        <v>256</v>
      </c>
      <c r="F39" s="18">
        <v>8979482</v>
      </c>
      <c r="G39" s="18">
        <v>718359</v>
      </c>
      <c r="H39" s="18">
        <f t="shared" si="0"/>
        <v>9697841</v>
      </c>
    </row>
    <row r="40" spans="1:9" ht="35.25" customHeight="1" x14ac:dyDescent="0.25">
      <c r="A40" s="15">
        <v>21</v>
      </c>
      <c r="B40" s="24">
        <v>46191</v>
      </c>
      <c r="C40" s="15" t="s">
        <v>257</v>
      </c>
      <c r="D40" s="16" t="s">
        <v>36</v>
      </c>
      <c r="E40" s="17" t="s">
        <v>258</v>
      </c>
      <c r="F40" s="18">
        <v>14577411</v>
      </c>
      <c r="G40" s="18">
        <v>1166193</v>
      </c>
      <c r="H40" s="18">
        <f t="shared" si="0"/>
        <v>15743604</v>
      </c>
    </row>
    <row r="41" spans="1:9" ht="35.25" customHeight="1" x14ac:dyDescent="0.25">
      <c r="A41" s="15">
        <v>22</v>
      </c>
      <c r="B41" s="24">
        <v>46191</v>
      </c>
      <c r="C41" s="15" t="s">
        <v>259</v>
      </c>
      <c r="D41" s="16" t="s">
        <v>36</v>
      </c>
      <c r="E41" s="17" t="s">
        <v>260</v>
      </c>
      <c r="F41" s="18">
        <v>11787642</v>
      </c>
      <c r="G41" s="18">
        <v>943011</v>
      </c>
      <c r="H41" s="18">
        <f t="shared" si="0"/>
        <v>12730653</v>
      </c>
    </row>
    <row r="42" spans="1:9" ht="35.25" customHeight="1" x14ac:dyDescent="0.25">
      <c r="A42" s="15">
        <v>23</v>
      </c>
      <c r="B42" s="24">
        <v>46195</v>
      </c>
      <c r="C42" s="15" t="s">
        <v>261</v>
      </c>
      <c r="D42" s="16" t="s">
        <v>36</v>
      </c>
      <c r="E42" s="17" t="s">
        <v>262</v>
      </c>
      <c r="F42" s="18">
        <v>18709437</v>
      </c>
      <c r="G42" s="18">
        <v>1496755</v>
      </c>
      <c r="H42" s="18">
        <f t="shared" si="0"/>
        <v>20206192</v>
      </c>
    </row>
    <row r="43" spans="1:9" ht="35.25" customHeight="1" x14ac:dyDescent="0.25">
      <c r="A43" s="15">
        <v>24</v>
      </c>
      <c r="B43" s="24">
        <v>46199</v>
      </c>
      <c r="C43" s="15" t="s">
        <v>263</v>
      </c>
      <c r="D43" s="16" t="s">
        <v>36</v>
      </c>
      <c r="E43" s="17" t="s">
        <v>264</v>
      </c>
      <c r="F43" s="18">
        <v>11039943</v>
      </c>
      <c r="G43" s="18">
        <v>883195</v>
      </c>
      <c r="H43" s="18">
        <f t="shared" si="0"/>
        <v>11923138</v>
      </c>
    </row>
    <row r="44" spans="1:9" ht="35.25" customHeight="1" x14ac:dyDescent="0.25">
      <c r="A44" s="15">
        <v>25</v>
      </c>
      <c r="B44" s="24">
        <v>46202</v>
      </c>
      <c r="C44" s="15" t="s">
        <v>265</v>
      </c>
      <c r="D44" s="16" t="s">
        <v>36</v>
      </c>
      <c r="E44" s="17" t="s">
        <v>266</v>
      </c>
      <c r="F44" s="18">
        <v>17602542</v>
      </c>
      <c r="G44" s="18">
        <v>1408203</v>
      </c>
      <c r="H44" s="18">
        <f t="shared" si="0"/>
        <v>19010745</v>
      </c>
    </row>
    <row r="45" spans="1:9" ht="35.25" customHeight="1" x14ac:dyDescent="0.25">
      <c r="A45" s="15">
        <v>26</v>
      </c>
      <c r="B45" s="24">
        <v>46203</v>
      </c>
      <c r="C45" s="15" t="s">
        <v>267</v>
      </c>
      <c r="D45" s="16" t="s">
        <v>36</v>
      </c>
      <c r="E45" s="17" t="s">
        <v>268</v>
      </c>
      <c r="F45" s="18">
        <v>10712020</v>
      </c>
      <c r="G45" s="18">
        <v>856962</v>
      </c>
      <c r="H45" s="18">
        <f t="shared" si="0"/>
        <v>11568982</v>
      </c>
    </row>
    <row r="46" spans="1:9" s="20" customFormat="1" ht="35.25" customHeight="1" x14ac:dyDescent="0.25">
      <c r="A46" s="33" t="s">
        <v>21</v>
      </c>
      <c r="B46" s="34"/>
      <c r="C46" s="34"/>
      <c r="D46" s="34"/>
      <c r="E46" s="35"/>
      <c r="F46" s="19">
        <f>SUM(F20:F45)</f>
        <v>370954798</v>
      </c>
      <c r="G46" s="19">
        <f>SUM(G20:G45)</f>
        <v>29676384</v>
      </c>
      <c r="H46" s="19">
        <f>SUM(H20:H45)</f>
        <v>400631182</v>
      </c>
      <c r="I46" s="25"/>
    </row>
    <row r="47" spans="1:9" s="20" customFormat="1" ht="35.25" customHeight="1" x14ac:dyDescent="0.25">
      <c r="A47" s="33" t="s">
        <v>141</v>
      </c>
      <c r="B47" s="34"/>
      <c r="C47" s="34"/>
      <c r="D47" s="34"/>
      <c r="E47" s="35"/>
      <c r="F47" s="19">
        <f>F$46*0.02</f>
        <v>7419095.96</v>
      </c>
      <c r="G47" s="19">
        <f t="shared" ref="G47" si="1">G$46*0.02</f>
        <v>593527.68000000005</v>
      </c>
      <c r="H47" s="19">
        <f>F47+G47</f>
        <v>8012623.6399999997</v>
      </c>
      <c r="I47" s="25"/>
    </row>
    <row r="48" spans="1:9" s="20" customFormat="1" ht="35.25" customHeight="1" x14ac:dyDescent="0.25">
      <c r="A48" s="33" t="s">
        <v>142</v>
      </c>
      <c r="B48" s="34"/>
      <c r="C48" s="34"/>
      <c r="D48" s="34"/>
      <c r="E48" s="35"/>
      <c r="F48" s="19">
        <f>F$46*0.01</f>
        <v>3709547.98</v>
      </c>
      <c r="G48" s="19">
        <f t="shared" ref="G48" si="2">G$46*0.01</f>
        <v>296763.84000000003</v>
      </c>
      <c r="H48" s="19">
        <f t="shared" ref="H48:H49" si="3">F48+G48</f>
        <v>4006311.82</v>
      </c>
      <c r="I48" s="25"/>
    </row>
    <row r="49" spans="1:9" s="20" customFormat="1" ht="35.25" customHeight="1" x14ac:dyDescent="0.25">
      <c r="A49" s="36" t="s">
        <v>143</v>
      </c>
      <c r="B49" s="37"/>
      <c r="C49" s="37"/>
      <c r="D49" s="37"/>
      <c r="E49" s="38"/>
      <c r="F49" s="19">
        <f>ROUND(F46*0.03,0)</f>
        <v>11128644</v>
      </c>
      <c r="G49" s="19">
        <f t="shared" ref="G49" si="4">ROUND(G46*0.03,0)</f>
        <v>890292</v>
      </c>
      <c r="H49" s="19">
        <f t="shared" si="3"/>
        <v>12018936</v>
      </c>
      <c r="I49" s="25"/>
    </row>
    <row r="51" spans="1:9" s="1" customFormat="1" ht="16.5" x14ac:dyDescent="0.25">
      <c r="A51" s="39" t="s">
        <v>22</v>
      </c>
      <c r="B51" s="39"/>
      <c r="C51" s="39"/>
      <c r="D51" s="39"/>
      <c r="E51" s="39"/>
      <c r="F51" s="39"/>
      <c r="G51" s="39"/>
      <c r="H51" s="39"/>
    </row>
    <row r="52" spans="1:9" s="1" customFormat="1" ht="16.5" x14ac:dyDescent="0.25">
      <c r="B52" s="2"/>
      <c r="D52" s="2"/>
      <c r="F52" s="3"/>
      <c r="G52" s="3"/>
      <c r="H52" s="3"/>
    </row>
    <row r="53" spans="1:9" s="1" customFormat="1" ht="16.5" x14ac:dyDescent="0.25">
      <c r="A53" s="4"/>
      <c r="B53" s="27" t="s">
        <v>23</v>
      </c>
      <c r="C53" s="27"/>
      <c r="D53" s="27"/>
      <c r="F53" s="28" t="s">
        <v>24</v>
      </c>
      <c r="G53" s="28"/>
      <c r="H53" s="28"/>
    </row>
    <row r="54" spans="1:9" s="1" customFormat="1" ht="16.5" x14ac:dyDescent="0.25">
      <c r="B54" s="29" t="s">
        <v>25</v>
      </c>
      <c r="C54" s="29"/>
      <c r="D54" s="29"/>
      <c r="F54" s="30" t="s">
        <v>25</v>
      </c>
      <c r="G54" s="30"/>
      <c r="H54" s="30"/>
    </row>
    <row r="55" spans="1:9" s="1" customFormat="1" ht="16.5" x14ac:dyDescent="0.25">
      <c r="B55" s="2"/>
      <c r="D55" s="2"/>
      <c r="F55" s="3"/>
      <c r="G55" s="3"/>
      <c r="H55" s="3"/>
    </row>
  </sheetData>
  <mergeCells count="18">
    <mergeCell ref="A49:E49"/>
    <mergeCell ref="A51:H51"/>
    <mergeCell ref="B53:D53"/>
    <mergeCell ref="F53:H53"/>
    <mergeCell ref="B54:D54"/>
    <mergeCell ref="F54:H54"/>
    <mergeCell ref="A48:E48"/>
    <mergeCell ref="B1:D1"/>
    <mergeCell ref="E1:H1"/>
    <mergeCell ref="B2:D2"/>
    <mergeCell ref="E2:H2"/>
    <mergeCell ref="E4:H4"/>
    <mergeCell ref="A6:H6"/>
    <mergeCell ref="A7:H7"/>
    <mergeCell ref="C17:D17"/>
    <mergeCell ref="E17:F17"/>
    <mergeCell ref="A46:E46"/>
    <mergeCell ref="A47:E47"/>
  </mergeCells>
  <printOptions horizontalCentered="1"/>
  <pageMargins left="0.7" right="0.7" top="0.5" bottom="0.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5"/>
  <sheetViews>
    <sheetView tabSelected="1" topLeftCell="A3" zoomScaleNormal="100" workbookViewId="0">
      <selection activeCell="G58" sqref="G58"/>
    </sheetView>
  </sheetViews>
  <sheetFormatPr defaultColWidth="9.140625" defaultRowHeight="15.75" x14ac:dyDescent="0.25"/>
  <cols>
    <col min="1" max="1" width="6.140625" style="14" customWidth="1"/>
    <col min="2" max="2" width="13" style="21" customWidth="1"/>
    <col min="3" max="3" width="10.5703125" style="14" customWidth="1"/>
    <col min="4" max="4" width="12.28515625" style="21" customWidth="1"/>
    <col min="5" max="5" width="48.140625" style="14" customWidth="1"/>
    <col min="6" max="6" width="16" style="22" customWidth="1"/>
    <col min="7" max="7" width="15" style="22" customWidth="1"/>
    <col min="8" max="8" width="16.42578125" style="22" customWidth="1"/>
    <col min="9" max="9" width="23.7109375" style="14" customWidth="1"/>
    <col min="10" max="16384" width="9.140625" style="14"/>
  </cols>
  <sheetData>
    <row r="1" spans="1:8" s="1" customFormat="1" ht="16.5" x14ac:dyDescent="0.25">
      <c r="B1" s="40" t="s">
        <v>2</v>
      </c>
      <c r="C1" s="40"/>
      <c r="D1" s="40"/>
      <c r="E1" s="41" t="s">
        <v>3</v>
      </c>
      <c r="F1" s="41"/>
      <c r="G1" s="41"/>
      <c r="H1" s="41"/>
    </row>
    <row r="2" spans="1:8" s="1" customFormat="1" ht="16.5" x14ac:dyDescent="0.25">
      <c r="B2" s="40" t="s">
        <v>4</v>
      </c>
      <c r="C2" s="40"/>
      <c r="D2" s="40"/>
      <c r="E2" s="41" t="s">
        <v>5</v>
      </c>
      <c r="F2" s="41"/>
      <c r="G2" s="41"/>
      <c r="H2" s="41"/>
    </row>
    <row r="3" spans="1:8" s="1" customFormat="1" ht="27" customHeight="1" x14ac:dyDescent="0.25">
      <c r="B3" s="2"/>
      <c r="D3" s="2"/>
      <c r="F3" s="3"/>
      <c r="G3" s="3"/>
      <c r="H3" s="3"/>
    </row>
    <row r="4" spans="1:8" s="1" customFormat="1" ht="16.5" x14ac:dyDescent="0.25">
      <c r="B4" s="2"/>
      <c r="D4" s="2"/>
      <c r="E4" s="42" t="s">
        <v>272</v>
      </c>
      <c r="F4" s="42"/>
      <c r="G4" s="42"/>
      <c r="H4" s="42"/>
    </row>
    <row r="5" spans="1:8" s="1" customFormat="1" ht="16.5" x14ac:dyDescent="0.25">
      <c r="B5" s="2"/>
      <c r="D5" s="2"/>
      <c r="F5" s="3"/>
      <c r="G5" s="3"/>
      <c r="H5" s="3"/>
    </row>
    <row r="6" spans="1:8" s="1" customFormat="1" ht="16.5" x14ac:dyDescent="0.25">
      <c r="A6" s="27" t="s">
        <v>144</v>
      </c>
      <c r="B6" s="27"/>
      <c r="C6" s="27"/>
      <c r="D6" s="27"/>
      <c r="E6" s="27"/>
      <c r="F6" s="27"/>
      <c r="G6" s="27"/>
      <c r="H6" s="27"/>
    </row>
    <row r="7" spans="1:8" s="4" customFormat="1" ht="18.75" customHeight="1" x14ac:dyDescent="0.3">
      <c r="A7" s="31" t="s">
        <v>271</v>
      </c>
      <c r="B7" s="31"/>
      <c r="C7" s="31"/>
      <c r="D7" s="31"/>
      <c r="E7" s="31"/>
      <c r="F7" s="31"/>
      <c r="G7" s="31"/>
      <c r="H7" s="31"/>
    </row>
    <row r="8" spans="1:8" s="1" customFormat="1" ht="16.5" x14ac:dyDescent="0.25">
      <c r="B8" s="2"/>
      <c r="D8" s="2"/>
      <c r="F8" s="3"/>
      <c r="G8" s="3"/>
      <c r="H8" s="3"/>
    </row>
    <row r="9" spans="1:8" s="7" customFormat="1" ht="22.5" customHeight="1" x14ac:dyDescent="0.25">
      <c r="A9" s="5" t="s">
        <v>6</v>
      </c>
      <c r="B9" s="23"/>
      <c r="C9" s="5" t="s">
        <v>7</v>
      </c>
      <c r="D9" s="6"/>
      <c r="F9" s="8"/>
      <c r="G9" s="8"/>
      <c r="H9" s="8"/>
    </row>
    <row r="10" spans="1:8" s="7" customFormat="1" ht="22.5" customHeight="1" x14ac:dyDescent="0.25">
      <c r="A10" s="7" t="s">
        <v>8</v>
      </c>
      <c r="B10" s="6"/>
      <c r="C10" s="9" t="s">
        <v>9</v>
      </c>
      <c r="D10" s="6"/>
      <c r="F10" s="8"/>
      <c r="G10" s="8"/>
      <c r="H10" s="8"/>
    </row>
    <row r="11" spans="1:8" s="7" customFormat="1" ht="22.5" customHeight="1" x14ac:dyDescent="0.25">
      <c r="A11" s="7" t="s">
        <v>10</v>
      </c>
      <c r="B11" s="6"/>
      <c r="C11" s="7" t="s">
        <v>26</v>
      </c>
      <c r="D11" s="6"/>
      <c r="F11" s="8"/>
      <c r="G11" s="8"/>
      <c r="H11" s="8"/>
    </row>
    <row r="12" spans="1:8" s="7" customFormat="1" ht="22.5" customHeight="1" x14ac:dyDescent="0.25">
      <c r="A12" s="7" t="s">
        <v>11</v>
      </c>
      <c r="B12" s="6"/>
      <c r="C12" s="7" t="s">
        <v>12</v>
      </c>
      <c r="D12" s="6"/>
      <c r="E12" s="10" t="s">
        <v>13</v>
      </c>
      <c r="F12" s="8"/>
      <c r="G12" s="8"/>
      <c r="H12" s="8"/>
    </row>
    <row r="13" spans="1:8" s="7" customFormat="1" ht="22.5" customHeight="1" x14ac:dyDescent="0.25">
      <c r="A13" s="5"/>
      <c r="B13" s="23"/>
      <c r="C13" s="5"/>
      <c r="D13" s="6"/>
      <c r="F13" s="8"/>
      <c r="G13" s="8"/>
      <c r="H13" s="8"/>
    </row>
    <row r="14" spans="1:8" s="7" customFormat="1" ht="22.5" customHeight="1" x14ac:dyDescent="0.25">
      <c r="A14" s="5" t="s">
        <v>14</v>
      </c>
      <c r="B14" s="23"/>
      <c r="C14" s="5" t="s">
        <v>28</v>
      </c>
      <c r="D14" s="6"/>
      <c r="F14" s="8"/>
      <c r="G14" s="8"/>
      <c r="H14" s="8"/>
    </row>
    <row r="15" spans="1:8" s="7" customFormat="1" ht="22.5" customHeight="1" x14ac:dyDescent="0.25">
      <c r="A15" s="7" t="s">
        <v>8</v>
      </c>
      <c r="B15" s="6"/>
      <c r="C15" s="9" t="s">
        <v>29</v>
      </c>
      <c r="D15" s="6"/>
      <c r="F15" s="8"/>
      <c r="G15" s="8"/>
      <c r="H15" s="8"/>
    </row>
    <row r="16" spans="1:8" s="7" customFormat="1" ht="22.5" customHeight="1" x14ac:dyDescent="0.25">
      <c r="A16" s="7" t="s">
        <v>10</v>
      </c>
      <c r="B16" s="6"/>
      <c r="C16" s="9" t="s">
        <v>30</v>
      </c>
      <c r="D16" s="6"/>
      <c r="F16" s="8"/>
      <c r="G16" s="8"/>
      <c r="H16" s="8"/>
    </row>
    <row r="17" spans="1:8" s="7" customFormat="1" ht="22.5" customHeight="1" x14ac:dyDescent="0.25">
      <c r="A17" s="7" t="s">
        <v>11</v>
      </c>
      <c r="B17" s="6"/>
      <c r="C17" s="32"/>
      <c r="D17" s="32"/>
      <c r="E17" s="32" t="s">
        <v>15</v>
      </c>
      <c r="F17" s="32"/>
      <c r="G17" s="8"/>
      <c r="H17" s="8"/>
    </row>
    <row r="19" spans="1:8" ht="44.25" customHeight="1" x14ac:dyDescent="0.25">
      <c r="A19" s="11" t="s">
        <v>16</v>
      </c>
      <c r="B19" s="12" t="s">
        <v>0</v>
      </c>
      <c r="C19" s="11" t="s">
        <v>1</v>
      </c>
      <c r="D19" s="12" t="s">
        <v>17</v>
      </c>
      <c r="E19" s="11" t="s">
        <v>27</v>
      </c>
      <c r="F19" s="13" t="s">
        <v>18</v>
      </c>
      <c r="G19" s="13" t="s">
        <v>19</v>
      </c>
      <c r="H19" s="13" t="s">
        <v>20</v>
      </c>
    </row>
    <row r="20" spans="1:8" ht="35.25" customHeight="1" x14ac:dyDescent="0.25">
      <c r="A20" s="15">
        <v>1</v>
      </c>
      <c r="B20" s="24">
        <v>46120</v>
      </c>
      <c r="C20" s="15" t="s">
        <v>145</v>
      </c>
      <c r="D20" s="16" t="s">
        <v>36</v>
      </c>
      <c r="E20" s="17" t="s">
        <v>146</v>
      </c>
      <c r="F20" s="18">
        <v>5438814</v>
      </c>
      <c r="G20" s="18">
        <v>435105</v>
      </c>
      <c r="H20" s="18">
        <f>+F20+G20</f>
        <v>5873919</v>
      </c>
    </row>
    <row r="21" spans="1:8" ht="35.25" customHeight="1" x14ac:dyDescent="0.25">
      <c r="A21" s="15">
        <v>2</v>
      </c>
      <c r="B21" s="24">
        <v>46122</v>
      </c>
      <c r="C21" s="15" t="s">
        <v>147</v>
      </c>
      <c r="D21" s="16" t="s">
        <v>36</v>
      </c>
      <c r="E21" s="17" t="s">
        <v>148</v>
      </c>
      <c r="F21" s="18">
        <v>1380390</v>
      </c>
      <c r="G21" s="18">
        <v>110431</v>
      </c>
      <c r="H21" s="18">
        <f t="shared" ref="H21:H55" si="0">+F21+G21</f>
        <v>1490821</v>
      </c>
    </row>
    <row r="22" spans="1:8" ht="35.25" customHeight="1" x14ac:dyDescent="0.25">
      <c r="A22" s="15">
        <v>3</v>
      </c>
      <c r="B22" s="24">
        <v>46122</v>
      </c>
      <c r="C22" s="15" t="s">
        <v>149</v>
      </c>
      <c r="D22" s="16" t="s">
        <v>36</v>
      </c>
      <c r="E22" s="17" t="s">
        <v>150</v>
      </c>
      <c r="F22" s="18">
        <v>1905900</v>
      </c>
      <c r="G22" s="18">
        <v>152472</v>
      </c>
      <c r="H22" s="18">
        <f t="shared" si="0"/>
        <v>2058372</v>
      </c>
    </row>
    <row r="23" spans="1:8" ht="35.25" customHeight="1" x14ac:dyDescent="0.25">
      <c r="A23" s="15">
        <v>4</v>
      </c>
      <c r="B23" s="24">
        <v>46126</v>
      </c>
      <c r="C23" s="15" t="s">
        <v>151</v>
      </c>
      <c r="D23" s="16" t="s">
        <v>36</v>
      </c>
      <c r="E23" s="17" t="s">
        <v>152</v>
      </c>
      <c r="F23" s="18">
        <v>4420130</v>
      </c>
      <c r="G23" s="18">
        <v>353610</v>
      </c>
      <c r="H23" s="18">
        <f t="shared" si="0"/>
        <v>4773740</v>
      </c>
    </row>
    <row r="24" spans="1:8" ht="42" customHeight="1" x14ac:dyDescent="0.25">
      <c r="A24" s="15">
        <v>5</v>
      </c>
      <c r="B24" s="24">
        <v>46133</v>
      </c>
      <c r="C24" s="15" t="s">
        <v>153</v>
      </c>
      <c r="D24" s="16" t="s">
        <v>36</v>
      </c>
      <c r="E24" s="17" t="s">
        <v>154</v>
      </c>
      <c r="F24" s="18">
        <v>5917898</v>
      </c>
      <c r="G24" s="18">
        <v>473432</v>
      </c>
      <c r="H24" s="18">
        <f t="shared" si="0"/>
        <v>6391330</v>
      </c>
    </row>
    <row r="25" spans="1:8" ht="35.25" customHeight="1" x14ac:dyDescent="0.25">
      <c r="A25" s="15">
        <v>6</v>
      </c>
      <c r="B25" s="24">
        <v>46136</v>
      </c>
      <c r="C25" s="15" t="s">
        <v>155</v>
      </c>
      <c r="D25" s="16" t="s">
        <v>36</v>
      </c>
      <c r="E25" s="17" t="s">
        <v>156</v>
      </c>
      <c r="F25" s="18">
        <v>1651454</v>
      </c>
      <c r="G25" s="18">
        <v>132116</v>
      </c>
      <c r="H25" s="18">
        <f t="shared" si="0"/>
        <v>1783570</v>
      </c>
    </row>
    <row r="26" spans="1:8" ht="35.25" customHeight="1" x14ac:dyDescent="0.25">
      <c r="A26" s="15">
        <v>7</v>
      </c>
      <c r="B26" s="24">
        <v>46136</v>
      </c>
      <c r="C26" s="15" t="s">
        <v>157</v>
      </c>
      <c r="D26" s="16" t="s">
        <v>36</v>
      </c>
      <c r="E26" s="17" t="s">
        <v>158</v>
      </c>
      <c r="F26" s="18">
        <v>1511384</v>
      </c>
      <c r="G26" s="18">
        <v>120911</v>
      </c>
      <c r="H26" s="18">
        <f t="shared" si="0"/>
        <v>1632295</v>
      </c>
    </row>
    <row r="27" spans="1:8" ht="35.25" customHeight="1" x14ac:dyDescent="0.25">
      <c r="A27" s="15">
        <v>8</v>
      </c>
      <c r="B27" s="24">
        <v>46136</v>
      </c>
      <c r="C27" s="15" t="s">
        <v>159</v>
      </c>
      <c r="D27" s="16" t="s">
        <v>36</v>
      </c>
      <c r="E27" s="17" t="s">
        <v>160</v>
      </c>
      <c r="F27" s="18">
        <v>4422886</v>
      </c>
      <c r="G27" s="18">
        <v>353831</v>
      </c>
      <c r="H27" s="18">
        <f t="shared" si="0"/>
        <v>4776717</v>
      </c>
    </row>
    <row r="28" spans="1:8" ht="35.25" customHeight="1" x14ac:dyDescent="0.25">
      <c r="A28" s="15">
        <v>9</v>
      </c>
      <c r="B28" s="24">
        <v>46136</v>
      </c>
      <c r="C28" s="15" t="s">
        <v>161</v>
      </c>
      <c r="D28" s="16" t="s">
        <v>36</v>
      </c>
      <c r="E28" s="17" t="s">
        <v>162</v>
      </c>
      <c r="F28" s="18">
        <v>1104336</v>
      </c>
      <c r="G28" s="18">
        <v>88347</v>
      </c>
      <c r="H28" s="18">
        <f t="shared" si="0"/>
        <v>1192683</v>
      </c>
    </row>
    <row r="29" spans="1:8" ht="35.25" customHeight="1" x14ac:dyDescent="0.25">
      <c r="A29" s="15">
        <v>10</v>
      </c>
      <c r="B29" s="24">
        <v>46140</v>
      </c>
      <c r="C29" s="15" t="s">
        <v>163</v>
      </c>
      <c r="D29" s="16" t="s">
        <v>36</v>
      </c>
      <c r="E29" s="17" t="s">
        <v>164</v>
      </c>
      <c r="F29" s="18">
        <v>3888342</v>
      </c>
      <c r="G29" s="18">
        <v>311067</v>
      </c>
      <c r="H29" s="18">
        <f t="shared" si="0"/>
        <v>4199409</v>
      </c>
    </row>
    <row r="30" spans="1:8" ht="35.25" customHeight="1" x14ac:dyDescent="0.25">
      <c r="A30" s="15">
        <v>11</v>
      </c>
      <c r="B30" s="24">
        <v>46140</v>
      </c>
      <c r="C30" s="15" t="s">
        <v>165</v>
      </c>
      <c r="D30" s="16" t="s">
        <v>36</v>
      </c>
      <c r="E30" s="17" t="s">
        <v>166</v>
      </c>
      <c r="F30" s="18">
        <v>1147670</v>
      </c>
      <c r="G30" s="18">
        <v>91814</v>
      </c>
      <c r="H30" s="18">
        <f t="shared" si="0"/>
        <v>1239484</v>
      </c>
    </row>
    <row r="31" spans="1:8" ht="35.25" customHeight="1" x14ac:dyDescent="0.25">
      <c r="A31" s="15">
        <v>12</v>
      </c>
      <c r="B31" s="24">
        <v>46144</v>
      </c>
      <c r="C31" s="15" t="s">
        <v>167</v>
      </c>
      <c r="D31" s="16" t="s">
        <v>36</v>
      </c>
      <c r="E31" s="17" t="s">
        <v>168</v>
      </c>
      <c r="F31" s="18">
        <v>884668</v>
      </c>
      <c r="G31" s="18">
        <v>70773</v>
      </c>
      <c r="H31" s="18">
        <f t="shared" si="0"/>
        <v>955441</v>
      </c>
    </row>
    <row r="32" spans="1:8" ht="35.25" customHeight="1" x14ac:dyDescent="0.25">
      <c r="A32" s="15">
        <v>13</v>
      </c>
      <c r="B32" s="24">
        <v>46158</v>
      </c>
      <c r="C32" s="15" t="s">
        <v>169</v>
      </c>
      <c r="D32" s="16" t="s">
        <v>36</v>
      </c>
      <c r="E32" s="17" t="s">
        <v>170</v>
      </c>
      <c r="F32" s="18">
        <v>5033254</v>
      </c>
      <c r="G32" s="18">
        <v>402660</v>
      </c>
      <c r="H32" s="18">
        <f t="shared" si="0"/>
        <v>5435914</v>
      </c>
    </row>
    <row r="33" spans="1:8" ht="35.25" customHeight="1" x14ac:dyDescent="0.25">
      <c r="A33" s="15">
        <v>14</v>
      </c>
      <c r="B33" s="24">
        <v>46158</v>
      </c>
      <c r="C33" s="15" t="s">
        <v>171</v>
      </c>
      <c r="D33" s="16" t="s">
        <v>36</v>
      </c>
      <c r="E33" s="17" t="s">
        <v>172</v>
      </c>
      <c r="F33" s="18">
        <v>5694166</v>
      </c>
      <c r="G33" s="18">
        <v>455533</v>
      </c>
      <c r="H33" s="18">
        <f t="shared" si="0"/>
        <v>6149699</v>
      </c>
    </row>
    <row r="34" spans="1:8" ht="35.25" customHeight="1" x14ac:dyDescent="0.25">
      <c r="A34" s="15">
        <v>15</v>
      </c>
      <c r="B34" s="24">
        <v>46158</v>
      </c>
      <c r="C34" s="15" t="s">
        <v>173</v>
      </c>
      <c r="D34" s="16" t="s">
        <v>36</v>
      </c>
      <c r="E34" s="17" t="s">
        <v>174</v>
      </c>
      <c r="F34" s="18">
        <v>2991908</v>
      </c>
      <c r="G34" s="18">
        <v>239353</v>
      </c>
      <c r="H34" s="18">
        <f t="shared" si="0"/>
        <v>3231261</v>
      </c>
    </row>
    <row r="35" spans="1:8" ht="35.25" customHeight="1" x14ac:dyDescent="0.25">
      <c r="A35" s="15">
        <v>16</v>
      </c>
      <c r="B35" s="24">
        <v>46158</v>
      </c>
      <c r="C35" s="15" t="s">
        <v>175</v>
      </c>
      <c r="D35" s="16" t="s">
        <v>36</v>
      </c>
      <c r="E35" s="17" t="s">
        <v>176</v>
      </c>
      <c r="F35" s="18">
        <v>15844060</v>
      </c>
      <c r="G35" s="18">
        <v>1267525</v>
      </c>
      <c r="H35" s="18">
        <f t="shared" si="0"/>
        <v>17111585</v>
      </c>
    </row>
    <row r="36" spans="1:8" ht="35.25" customHeight="1" x14ac:dyDescent="0.25">
      <c r="A36" s="15">
        <v>17</v>
      </c>
      <c r="B36" s="24">
        <v>46161</v>
      </c>
      <c r="C36" s="15" t="s">
        <v>177</v>
      </c>
      <c r="D36" s="16" t="s">
        <v>36</v>
      </c>
      <c r="E36" s="17" t="s">
        <v>178</v>
      </c>
      <c r="F36" s="18">
        <v>7660250</v>
      </c>
      <c r="G36" s="18">
        <v>612820</v>
      </c>
      <c r="H36" s="18">
        <f t="shared" si="0"/>
        <v>8273070</v>
      </c>
    </row>
    <row r="37" spans="1:8" ht="35.25" customHeight="1" x14ac:dyDescent="0.25">
      <c r="A37" s="15">
        <v>18</v>
      </c>
      <c r="B37" s="24">
        <v>46164</v>
      </c>
      <c r="C37" s="15" t="s">
        <v>179</v>
      </c>
      <c r="D37" s="16" t="s">
        <v>36</v>
      </c>
      <c r="E37" s="17" t="s">
        <v>180</v>
      </c>
      <c r="F37" s="18">
        <v>3744856</v>
      </c>
      <c r="G37" s="18">
        <v>299588</v>
      </c>
      <c r="H37" s="18">
        <f t="shared" si="0"/>
        <v>4044444</v>
      </c>
    </row>
    <row r="38" spans="1:8" ht="35.25" customHeight="1" x14ac:dyDescent="0.25">
      <c r="A38" s="15">
        <v>19</v>
      </c>
      <c r="B38" s="24">
        <v>46164</v>
      </c>
      <c r="C38" s="15" t="s">
        <v>181</v>
      </c>
      <c r="D38" s="16" t="s">
        <v>36</v>
      </c>
      <c r="E38" s="17" t="s">
        <v>182</v>
      </c>
      <c r="F38" s="18">
        <v>4829694</v>
      </c>
      <c r="G38" s="18">
        <v>386376</v>
      </c>
      <c r="H38" s="18">
        <f t="shared" si="0"/>
        <v>5216070</v>
      </c>
    </row>
    <row r="39" spans="1:8" ht="35.25" customHeight="1" x14ac:dyDescent="0.25">
      <c r="A39" s="15">
        <v>20</v>
      </c>
      <c r="B39" s="24">
        <v>46171</v>
      </c>
      <c r="C39" s="15" t="s">
        <v>183</v>
      </c>
      <c r="D39" s="16" t="s">
        <v>36</v>
      </c>
      <c r="E39" s="17" t="s">
        <v>184</v>
      </c>
      <c r="F39" s="18">
        <v>5711154</v>
      </c>
      <c r="G39" s="18">
        <v>456892</v>
      </c>
      <c r="H39" s="18">
        <f t="shared" si="0"/>
        <v>6168046</v>
      </c>
    </row>
    <row r="40" spans="1:8" ht="35.25" customHeight="1" x14ac:dyDescent="0.25">
      <c r="A40" s="15">
        <v>21</v>
      </c>
      <c r="B40" s="24">
        <v>46171</v>
      </c>
      <c r="C40" s="15" t="s">
        <v>185</v>
      </c>
      <c r="D40" s="16" t="s">
        <v>36</v>
      </c>
      <c r="E40" s="17" t="s">
        <v>186</v>
      </c>
      <c r="F40" s="18">
        <v>7851206</v>
      </c>
      <c r="G40" s="18">
        <v>628096</v>
      </c>
      <c r="H40" s="18">
        <f t="shared" si="0"/>
        <v>8479302</v>
      </c>
    </row>
    <row r="41" spans="1:8" ht="35.25" customHeight="1" x14ac:dyDescent="0.25">
      <c r="A41" s="15">
        <v>22</v>
      </c>
      <c r="B41" s="24">
        <v>46171</v>
      </c>
      <c r="C41" s="15" t="s">
        <v>187</v>
      </c>
      <c r="D41" s="16" t="s">
        <v>36</v>
      </c>
      <c r="E41" s="17" t="s">
        <v>188</v>
      </c>
      <c r="F41" s="18">
        <v>3036258</v>
      </c>
      <c r="G41" s="18">
        <v>242901</v>
      </c>
      <c r="H41" s="18">
        <f t="shared" si="0"/>
        <v>3279159</v>
      </c>
    </row>
    <row r="42" spans="1:8" ht="35.25" customHeight="1" x14ac:dyDescent="0.25">
      <c r="A42" s="15">
        <v>23</v>
      </c>
      <c r="B42" s="24">
        <v>46174</v>
      </c>
      <c r="C42" s="15" t="s">
        <v>189</v>
      </c>
      <c r="D42" s="16" t="s">
        <v>36</v>
      </c>
      <c r="E42" s="17" t="s">
        <v>190</v>
      </c>
      <c r="F42" s="18">
        <v>6552492</v>
      </c>
      <c r="G42" s="18">
        <v>524199</v>
      </c>
      <c r="H42" s="18">
        <f t="shared" si="0"/>
        <v>7076691</v>
      </c>
    </row>
    <row r="43" spans="1:8" ht="35.25" customHeight="1" x14ac:dyDescent="0.25">
      <c r="A43" s="15">
        <v>24</v>
      </c>
      <c r="B43" s="24">
        <v>46178</v>
      </c>
      <c r="C43" s="15" t="s">
        <v>191</v>
      </c>
      <c r="D43" s="16" t="s">
        <v>36</v>
      </c>
      <c r="E43" s="17" t="s">
        <v>192</v>
      </c>
      <c r="F43" s="18">
        <v>3250258</v>
      </c>
      <c r="G43" s="18">
        <v>260021</v>
      </c>
      <c r="H43" s="18">
        <f t="shared" si="0"/>
        <v>3510279</v>
      </c>
    </row>
    <row r="44" spans="1:8" ht="35.25" customHeight="1" x14ac:dyDescent="0.25">
      <c r="A44" s="15">
        <v>25</v>
      </c>
      <c r="B44" s="24">
        <v>46178</v>
      </c>
      <c r="C44" s="15" t="s">
        <v>193</v>
      </c>
      <c r="D44" s="16" t="s">
        <v>36</v>
      </c>
      <c r="E44" s="17" t="s">
        <v>194</v>
      </c>
      <c r="F44" s="18">
        <v>2451480</v>
      </c>
      <c r="G44" s="18">
        <v>196118</v>
      </c>
      <c r="H44" s="18">
        <f t="shared" si="0"/>
        <v>2647598</v>
      </c>
    </row>
    <row r="45" spans="1:8" ht="35.25" customHeight="1" x14ac:dyDescent="0.25">
      <c r="A45" s="15">
        <v>26</v>
      </c>
      <c r="B45" s="24">
        <v>46181</v>
      </c>
      <c r="C45" s="15" t="s">
        <v>195</v>
      </c>
      <c r="D45" s="16" t="s">
        <v>36</v>
      </c>
      <c r="E45" s="17" t="s">
        <v>196</v>
      </c>
      <c r="F45" s="18">
        <v>6565708</v>
      </c>
      <c r="G45" s="18">
        <v>525257</v>
      </c>
      <c r="H45" s="18">
        <f t="shared" si="0"/>
        <v>7090965</v>
      </c>
    </row>
    <row r="46" spans="1:8" ht="35.25" customHeight="1" x14ac:dyDescent="0.25">
      <c r="A46" s="15">
        <v>27</v>
      </c>
      <c r="B46" s="24">
        <v>46185</v>
      </c>
      <c r="C46" s="15" t="s">
        <v>197</v>
      </c>
      <c r="D46" s="16" t="s">
        <v>36</v>
      </c>
      <c r="E46" s="17" t="s">
        <v>198</v>
      </c>
      <c r="F46" s="18">
        <v>2148322</v>
      </c>
      <c r="G46" s="18">
        <v>171866</v>
      </c>
      <c r="H46" s="18">
        <f t="shared" si="0"/>
        <v>2320188</v>
      </c>
    </row>
    <row r="47" spans="1:8" ht="35.25" customHeight="1" x14ac:dyDescent="0.25">
      <c r="A47" s="15">
        <v>28</v>
      </c>
      <c r="B47" s="24">
        <v>46185</v>
      </c>
      <c r="C47" s="15" t="s">
        <v>199</v>
      </c>
      <c r="D47" s="16" t="s">
        <v>36</v>
      </c>
      <c r="E47" s="17" t="s">
        <v>200</v>
      </c>
      <c r="F47" s="18">
        <v>2483066</v>
      </c>
      <c r="G47" s="18">
        <v>198645</v>
      </c>
      <c r="H47" s="18">
        <f t="shared" si="0"/>
        <v>2681711</v>
      </c>
    </row>
    <row r="48" spans="1:8" ht="35.25" customHeight="1" x14ac:dyDescent="0.25">
      <c r="A48" s="15">
        <v>29</v>
      </c>
      <c r="B48" s="24">
        <v>46193</v>
      </c>
      <c r="C48" s="15" t="s">
        <v>201</v>
      </c>
      <c r="D48" s="16" t="s">
        <v>36</v>
      </c>
      <c r="E48" s="17" t="s">
        <v>202</v>
      </c>
      <c r="F48" s="18">
        <v>7575692</v>
      </c>
      <c r="G48" s="18">
        <v>606055</v>
      </c>
      <c r="H48" s="18">
        <f t="shared" si="0"/>
        <v>8181747</v>
      </c>
    </row>
    <row r="49" spans="1:9" ht="35.25" customHeight="1" x14ac:dyDescent="0.25">
      <c r="A49" s="15">
        <v>30</v>
      </c>
      <c r="B49" s="24">
        <v>46193</v>
      </c>
      <c r="C49" s="15" t="s">
        <v>203</v>
      </c>
      <c r="D49" s="16" t="s">
        <v>36</v>
      </c>
      <c r="E49" s="17" t="s">
        <v>204</v>
      </c>
      <c r="F49" s="18">
        <v>2473296</v>
      </c>
      <c r="G49" s="18">
        <v>197864</v>
      </c>
      <c r="H49" s="18">
        <f t="shared" si="0"/>
        <v>2671160</v>
      </c>
    </row>
    <row r="50" spans="1:9" ht="35.25" customHeight="1" x14ac:dyDescent="0.25">
      <c r="A50" s="15">
        <v>31</v>
      </c>
      <c r="B50" s="24">
        <v>46193</v>
      </c>
      <c r="C50" s="15" t="s">
        <v>205</v>
      </c>
      <c r="D50" s="16" t="s">
        <v>36</v>
      </c>
      <c r="E50" s="17" t="s">
        <v>206</v>
      </c>
      <c r="F50" s="18">
        <v>4845526</v>
      </c>
      <c r="G50" s="18">
        <v>387642</v>
      </c>
      <c r="H50" s="18">
        <f t="shared" si="0"/>
        <v>5233168</v>
      </c>
    </row>
    <row r="51" spans="1:9" ht="35.25" customHeight="1" x14ac:dyDescent="0.25">
      <c r="A51" s="15">
        <v>32</v>
      </c>
      <c r="B51" s="24">
        <v>46199</v>
      </c>
      <c r="C51" s="15" t="s">
        <v>207</v>
      </c>
      <c r="D51" s="16" t="s">
        <v>36</v>
      </c>
      <c r="E51" s="17" t="s">
        <v>208</v>
      </c>
      <c r="F51" s="18">
        <v>6428754</v>
      </c>
      <c r="G51" s="18">
        <v>514300</v>
      </c>
      <c r="H51" s="18">
        <f t="shared" si="0"/>
        <v>6943054</v>
      </c>
    </row>
    <row r="52" spans="1:9" ht="35.25" customHeight="1" x14ac:dyDescent="0.25">
      <c r="A52" s="15">
        <v>33</v>
      </c>
      <c r="B52" s="24">
        <v>46199</v>
      </c>
      <c r="C52" s="15" t="s">
        <v>209</v>
      </c>
      <c r="D52" s="16" t="s">
        <v>36</v>
      </c>
      <c r="E52" s="17" t="s">
        <v>210</v>
      </c>
      <c r="F52" s="18">
        <v>3019486</v>
      </c>
      <c r="G52" s="18">
        <v>241559</v>
      </c>
      <c r="H52" s="18">
        <f t="shared" si="0"/>
        <v>3261045</v>
      </c>
    </row>
    <row r="53" spans="1:9" ht="35.25" customHeight="1" x14ac:dyDescent="0.25">
      <c r="A53" s="15">
        <v>34</v>
      </c>
      <c r="B53" s="24">
        <v>46199</v>
      </c>
      <c r="C53" s="15" t="s">
        <v>211</v>
      </c>
      <c r="D53" s="16" t="s">
        <v>36</v>
      </c>
      <c r="E53" s="17" t="s">
        <v>212</v>
      </c>
      <c r="F53" s="18">
        <v>4079762</v>
      </c>
      <c r="G53" s="18">
        <v>326381</v>
      </c>
      <c r="H53" s="18">
        <f t="shared" si="0"/>
        <v>4406143</v>
      </c>
    </row>
    <row r="54" spans="1:9" ht="35.25" customHeight="1" x14ac:dyDescent="0.25">
      <c r="A54" s="15">
        <v>35</v>
      </c>
      <c r="B54" s="24">
        <v>46202</v>
      </c>
      <c r="C54" s="15" t="s">
        <v>213</v>
      </c>
      <c r="D54" s="16" t="s">
        <v>36</v>
      </c>
      <c r="E54" s="17" t="s">
        <v>214</v>
      </c>
      <c r="F54" s="18">
        <v>8333856</v>
      </c>
      <c r="G54" s="18">
        <v>666708</v>
      </c>
      <c r="H54" s="18">
        <f t="shared" si="0"/>
        <v>9000564</v>
      </c>
    </row>
    <row r="55" spans="1:9" ht="35.25" customHeight="1" x14ac:dyDescent="0.25">
      <c r="A55" s="15">
        <v>36</v>
      </c>
      <c r="B55" s="24">
        <v>46203</v>
      </c>
      <c r="C55" s="15" t="s">
        <v>215</v>
      </c>
      <c r="D55" s="16" t="s">
        <v>36</v>
      </c>
      <c r="E55" s="17" t="s">
        <v>216</v>
      </c>
      <c r="F55" s="18">
        <v>2883824</v>
      </c>
      <c r="G55" s="18">
        <v>230706</v>
      </c>
      <c r="H55" s="18">
        <f t="shared" si="0"/>
        <v>3114530</v>
      </c>
    </row>
    <row r="56" spans="1:9" s="20" customFormat="1" ht="29.25" customHeight="1" x14ac:dyDescent="0.25">
      <c r="A56" s="33" t="s">
        <v>21</v>
      </c>
      <c r="B56" s="34"/>
      <c r="C56" s="34"/>
      <c r="D56" s="34"/>
      <c r="E56" s="35"/>
      <c r="F56" s="19">
        <f>SUM(F20:F55)</f>
        <v>159162200</v>
      </c>
      <c r="G56" s="19">
        <f>SUM(G20:G55)</f>
        <v>12732974</v>
      </c>
      <c r="H56" s="19">
        <f>SUM(H20:H55)</f>
        <v>171895174</v>
      </c>
    </row>
    <row r="57" spans="1:9" s="20" customFormat="1" ht="29.25" customHeight="1" x14ac:dyDescent="0.25">
      <c r="A57" s="33" t="s">
        <v>141</v>
      </c>
      <c r="B57" s="34"/>
      <c r="C57" s="34"/>
      <c r="D57" s="34"/>
      <c r="E57" s="35"/>
      <c r="F57" s="19">
        <f>ROUND(F$56*0.02,0)</f>
        <v>3183244</v>
      </c>
      <c r="G57" s="19">
        <f>ROUND(G$56*0.02,0)</f>
        <v>254659</v>
      </c>
      <c r="H57" s="19">
        <f>F57+G57</f>
        <v>3437903</v>
      </c>
    </row>
    <row r="58" spans="1:9" s="20" customFormat="1" ht="29.25" customHeight="1" x14ac:dyDescent="0.25">
      <c r="A58" s="33" t="s">
        <v>142</v>
      </c>
      <c r="B58" s="34"/>
      <c r="C58" s="34"/>
      <c r="D58" s="34"/>
      <c r="E58" s="35"/>
      <c r="F58" s="19">
        <f>ROUND(F$56*0.01,0)</f>
        <v>1591622</v>
      </c>
      <c r="G58" s="19">
        <f t="shared" ref="G58" si="1">ROUND(G$56*0.01,0)</f>
        <v>127330</v>
      </c>
      <c r="H58" s="19">
        <f>F58+G58</f>
        <v>1718952</v>
      </c>
      <c r="I58" s="25"/>
    </row>
    <row r="59" spans="1:9" s="20" customFormat="1" ht="29.25" customHeight="1" x14ac:dyDescent="0.25">
      <c r="A59" s="36" t="s">
        <v>143</v>
      </c>
      <c r="B59" s="37"/>
      <c r="C59" s="37"/>
      <c r="D59" s="37"/>
      <c r="E59" s="38"/>
      <c r="F59" s="19">
        <f>F58+F57</f>
        <v>4774866</v>
      </c>
      <c r="G59" s="19">
        <f t="shared" ref="G59" si="2">G58+G57</f>
        <v>381989</v>
      </c>
      <c r="H59" s="19">
        <f>H58+H57</f>
        <v>5156855</v>
      </c>
      <c r="I59" s="26"/>
    </row>
    <row r="61" spans="1:9" s="1" customFormat="1" ht="16.5" x14ac:dyDescent="0.25">
      <c r="A61" s="39" t="s">
        <v>22</v>
      </c>
      <c r="B61" s="39"/>
      <c r="C61" s="39"/>
      <c r="D61" s="39"/>
      <c r="E61" s="39"/>
      <c r="F61" s="39"/>
      <c r="G61" s="39"/>
      <c r="H61" s="39"/>
    </row>
    <row r="62" spans="1:9" s="1" customFormat="1" ht="16.5" x14ac:dyDescent="0.25">
      <c r="B62" s="2"/>
      <c r="D62" s="2"/>
      <c r="F62" s="3"/>
      <c r="G62" s="3"/>
      <c r="H62" s="3"/>
    </row>
    <row r="63" spans="1:9" s="1" customFormat="1" ht="16.5" x14ac:dyDescent="0.25">
      <c r="A63" s="4"/>
      <c r="B63" s="27" t="s">
        <v>23</v>
      </c>
      <c r="C63" s="27"/>
      <c r="D63" s="27"/>
      <c r="F63" s="28" t="s">
        <v>24</v>
      </c>
      <c r="G63" s="28"/>
      <c r="H63" s="28"/>
    </row>
    <row r="64" spans="1:9" s="1" customFormat="1" ht="16.5" x14ac:dyDescent="0.25">
      <c r="B64" s="29" t="s">
        <v>25</v>
      </c>
      <c r="C64" s="29"/>
      <c r="D64" s="29"/>
      <c r="F64" s="30" t="s">
        <v>25</v>
      </c>
      <c r="G64" s="30"/>
      <c r="H64" s="30"/>
    </row>
    <row r="65" spans="2:8" s="1" customFormat="1" ht="16.5" x14ac:dyDescent="0.25">
      <c r="B65" s="2"/>
      <c r="D65" s="2"/>
      <c r="F65" s="3"/>
      <c r="G65" s="3"/>
      <c r="H65" s="3"/>
    </row>
  </sheetData>
  <mergeCells count="18">
    <mergeCell ref="A59:E59"/>
    <mergeCell ref="A61:H61"/>
    <mergeCell ref="B63:D63"/>
    <mergeCell ref="F63:H63"/>
    <mergeCell ref="B64:D64"/>
    <mergeCell ref="F64:H64"/>
    <mergeCell ref="A58:E58"/>
    <mergeCell ref="B1:D1"/>
    <mergeCell ref="E1:H1"/>
    <mergeCell ref="B2:D2"/>
    <mergeCell ref="E2:H2"/>
    <mergeCell ref="E4:H4"/>
    <mergeCell ref="A6:H6"/>
    <mergeCell ref="A7:H7"/>
    <mergeCell ref="C17:D17"/>
    <mergeCell ref="E17:F17"/>
    <mergeCell ref="A56:E56"/>
    <mergeCell ref="A57:E57"/>
  </mergeCells>
  <printOptions horizontalCentered="1"/>
  <pageMargins left="0.7" right="0.7" top="0.5" bottom="0.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Q1.HCM</vt:lpstr>
      <vt:lpstr>Q1.HN</vt:lpstr>
      <vt:lpstr>Q2.HCM </vt:lpstr>
      <vt:lpstr>Q2.HN </vt:lpstr>
      <vt:lpstr>Q1.HCM!Print_Titles</vt:lpstr>
      <vt:lpstr>Q1.HN!Print_Titles</vt:lpstr>
      <vt:lpstr>'Q2.HCM '!Print_Titles</vt:lpstr>
      <vt:lpstr>'Q2.HN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2026-07-30T01:35:10Z</cp:lastPrinted>
  <dcterms:created xsi:type="dcterms:W3CDTF">2025-08-22T07:24:45Z</dcterms:created>
  <dcterms:modified xsi:type="dcterms:W3CDTF">2026-07-30T01:35:43Z</dcterms:modified>
</cp:coreProperties>
</file>