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công nợ\1. GS25\2025\CHIẾT KHẤU\"/>
    </mc:Choice>
  </mc:AlternateContent>
  <bookViews>
    <workbookView xWindow="-120" yWindow="-120" windowWidth="20730" windowHeight="11040" activeTab="2"/>
  </bookViews>
  <sheets>
    <sheet name="Q2.HCM" sheetId="10" r:id="rId1"/>
    <sheet name="Q3.HCM " sheetId="13" r:id="rId2"/>
    <sheet name="Q4.HCM" sheetId="14" r:id="rId3"/>
    <sheet name="Q2.HN" sheetId="11" r:id="rId4"/>
    <sheet name="Q3.HN" sheetId="12" r:id="rId5"/>
    <sheet name="Q4.HN" sheetId="15" r:id="rId6"/>
  </sheets>
  <definedNames>
    <definedName name="_xlnm._FilterDatabase" localSheetId="0" hidden="1">Q2.HCM!$A$19:$H$52</definedName>
    <definedName name="_xlnm._FilterDatabase" localSheetId="3" hidden="1">Q2.HN!$A$19:$H$59</definedName>
    <definedName name="_xlnm._FilterDatabase" localSheetId="1" hidden="1">'Q3.HCM '!$A$19:$H$51</definedName>
    <definedName name="_xlnm._FilterDatabase" localSheetId="4" hidden="1">Q3.HN!$A$19:$H$102</definedName>
    <definedName name="_xlnm._FilterDatabase" localSheetId="2" hidden="1">Q4.HCM!$A$19:$H$51</definedName>
    <definedName name="_xlnm._FilterDatabase" localSheetId="5" hidden="1">Q4.HN!$A$19:$H$73</definedName>
    <definedName name="_xlnm.Print_Titles" localSheetId="0">Q2.HCM!$19:$19</definedName>
    <definedName name="_xlnm.Print_Titles" localSheetId="3">Q2.HN!$19:$19</definedName>
    <definedName name="_xlnm.Print_Titles" localSheetId="1">'Q3.HCM '!$19:$19</definedName>
    <definedName name="_xlnm.Print_Titles" localSheetId="4">Q3.HN!$19:$19</definedName>
    <definedName name="_xlnm.Print_Titles" localSheetId="2">Q4.HCM!$19:$19</definedName>
    <definedName name="_xlnm.Print_Titles" localSheetId="5">Q4.HN!$19:$19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4" l="1"/>
  <c r="I23" i="13"/>
  <c r="I22" i="10"/>
  <c r="G72" i="15" l="1"/>
  <c r="F72" i="15"/>
  <c r="F73" i="15" s="1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72" i="15" l="1"/>
  <c r="G73" i="15"/>
  <c r="H73" i="15" s="1"/>
  <c r="G50" i="14"/>
  <c r="F50" i="14"/>
  <c r="F51" i="14" s="1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50" i="14" l="1"/>
  <c r="G51" i="14"/>
  <c r="H51" i="14" s="1"/>
  <c r="F102" i="12"/>
  <c r="F59" i="11"/>
  <c r="F58" i="11"/>
  <c r="F51" i="13"/>
  <c r="F52" i="10"/>
  <c r="G50" i="13"/>
  <c r="F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G101" i="12"/>
  <c r="F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G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59" i="11" l="1"/>
  <c r="H58" i="11"/>
  <c r="H101" i="12"/>
  <c r="H50" i="13"/>
  <c r="G51" i="13"/>
  <c r="H51" i="13" s="1"/>
  <c r="G102" i="12"/>
  <c r="H102" i="12" s="1"/>
  <c r="G59" i="11"/>
  <c r="G51" i="10" l="1"/>
  <c r="F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51" i="10" l="1"/>
  <c r="G52" i="10"/>
  <c r="H52" i="10" s="1"/>
</calcChain>
</file>

<file path=xl/sharedStrings.xml><?xml version="1.0" encoding="utf-8"?>
<sst xmlns="http://schemas.openxmlformats.org/spreadsheetml/2006/main" count="1020" uniqueCount="563">
  <si>
    <t>Ngày hóa đơn</t>
  </si>
  <si>
    <t>Số hóa đơn</t>
  </si>
  <si>
    <t>1C25TNN</t>
  </si>
  <si>
    <t xml:space="preserve">CÔNG TY TNHH MTV TM &amp; DV </t>
  </si>
  <si>
    <t>CỘNG HÒA XÃ HỘI CHỦ NGHĨA VIỆT NAM</t>
  </si>
  <si>
    <t>NGỌC THƠM</t>
  </si>
  <si>
    <t>Độc lập - Tự do - Hạnh phúc</t>
  </si>
  <si>
    <t>Bên bán hàng:</t>
  </si>
  <si>
    <t>CÔNG TY TNHH MỘT THÀNH VIÊN THƯƠNG MẠI VÀ DỊCH VỤ NGỌC THƠM</t>
  </si>
  <si>
    <t xml:space="preserve">Mã số thuế: </t>
  </si>
  <si>
    <t>0309391503</t>
  </si>
  <si>
    <t>Địa chỉ:</t>
  </si>
  <si>
    <t>Đại diện:</t>
  </si>
  <si>
    <t>Nguyễn Bảo Thạch</t>
  </si>
  <si>
    <t>Chức vụ: Phó Giám đốc</t>
  </si>
  <si>
    <t>Bên mua hàng:</t>
  </si>
  <si>
    <t xml:space="preserve">                     Chức vụ: </t>
  </si>
  <si>
    <t>STT</t>
  </si>
  <si>
    <t>Ký hiệu</t>
  </si>
  <si>
    <t>Thành tiền
 trước thuế</t>
  </si>
  <si>
    <t>Tiền thuế GTGT</t>
  </si>
  <si>
    <t>Tổng thanh toán</t>
  </si>
  <si>
    <t>Tổng cộng</t>
  </si>
  <si>
    <t xml:space="preserve">Bảng kê được lập thành 02 bản, có giá trị như nhau, mỗi bên giữ 01 bản </t>
  </si>
  <si>
    <t>ĐẠI DIỆN MUA HÀNG</t>
  </si>
  <si>
    <t xml:space="preserve">         ĐẠI DIỆN BÁN HÀNG</t>
  </si>
  <si>
    <t>(Ký điện tử/ký, đóng dấu và ghi rõ họ tên)</t>
  </si>
  <si>
    <t>12/14/18 Đường 49, Khu phố 69, Phường Hiệp Bình, TP. Hồ Chí Minh, Việt Nam</t>
  </si>
  <si>
    <t>1C25TNF</t>
  </si>
  <si>
    <t>TP Hồ Chí Minh, ngày 27 tháng 12 năm 2025</t>
  </si>
  <si>
    <t>BẢNG KÊ HÓA ĐƠN QUÝ 2/2025</t>
  </si>
  <si>
    <t>Số: Q2.HCM271225/BKHD/NT-GS</t>
  </si>
  <si>
    <t>Diễn giải</t>
  </si>
  <si>
    <t>00021754</t>
  </si>
  <si>
    <t>WH0010085125130330</t>
  </si>
  <si>
    <t>00022024</t>
  </si>
  <si>
    <t>WH0010085125110402</t>
  </si>
  <si>
    <t>00022263</t>
  </si>
  <si>
    <t>WH0010085125130406</t>
  </si>
  <si>
    <t>00001126</t>
  </si>
  <si>
    <t>1C25TDV</t>
  </si>
  <si>
    <t>Hàng trả</t>
  </si>
  <si>
    <t>00023802</t>
  </si>
  <si>
    <t>WH0010085125110409</t>
  </si>
  <si>
    <t>00026619</t>
  </si>
  <si>
    <t>WH0010085125110416</t>
  </si>
  <si>
    <t>00026620</t>
  </si>
  <si>
    <t>WH0010085125130420</t>
  </si>
  <si>
    <t>00026736</t>
  </si>
  <si>
    <t>WH0010085125110423</t>
  </si>
  <si>
    <t>00026931</t>
  </si>
  <si>
    <t>WH0010085125130413</t>
  </si>
  <si>
    <t>00027228</t>
  </si>
  <si>
    <t>WH0010085125130427</t>
  </si>
  <si>
    <t>00028205</t>
  </si>
  <si>
    <t>WH0010085125110430</t>
  </si>
  <si>
    <t>00029265</t>
  </si>
  <si>
    <t>WH0010085125110504</t>
  </si>
  <si>
    <t>00029907</t>
  </si>
  <si>
    <t>WH0010085125110507</t>
  </si>
  <si>
    <t>00030831</t>
  </si>
  <si>
    <t>WH0010085125130511</t>
  </si>
  <si>
    <t>00001488</t>
  </si>
  <si>
    <t>00031300</t>
  </si>
  <si>
    <t>WH0010085125110514</t>
  </si>
  <si>
    <t>00032318</t>
  </si>
  <si>
    <t>WH0010085125140518</t>
  </si>
  <si>
    <t>00032971</t>
  </si>
  <si>
    <t>WH0010085125110521</t>
  </si>
  <si>
    <t>00033010</t>
  </si>
  <si>
    <t>WH0010085125140525</t>
  </si>
  <si>
    <t>00034230</t>
  </si>
  <si>
    <t>WH0010085125120528</t>
  </si>
  <si>
    <t>00035495</t>
  </si>
  <si>
    <t>WH0010085125130601</t>
  </si>
  <si>
    <t>00036103</t>
  </si>
  <si>
    <t>WH0010085125120604</t>
  </si>
  <si>
    <t>00036696</t>
  </si>
  <si>
    <t>WH0010085125130608</t>
  </si>
  <si>
    <t>00037002</t>
  </si>
  <si>
    <t>WH0010085125110611</t>
  </si>
  <si>
    <t>00001764</t>
  </si>
  <si>
    <t>00001765</t>
  </si>
  <si>
    <t>00001766</t>
  </si>
  <si>
    <t>00038296</t>
  </si>
  <si>
    <t>WH0010085125130615</t>
  </si>
  <si>
    <t>00038749</t>
  </si>
  <si>
    <t>WH0010085125110618</t>
  </si>
  <si>
    <t>00040115</t>
  </si>
  <si>
    <t>WH0010085125120622</t>
  </si>
  <si>
    <t>00040762</t>
  </si>
  <si>
    <t>WH0010085125110625</t>
  </si>
  <si>
    <t>Tổng chiết khấu (tỷ lệ 3.0%)</t>
  </si>
  <si>
    <t>CÔNG TY TNHH GS 25 VIETNAM</t>
  </si>
  <si>
    <t>0314658576</t>
  </si>
  <si>
    <t>138 - 142 Hai Bà Trưng, Phường Sài Gòn, TP. Hồ Chí Minh</t>
  </si>
  <si>
    <t>BẢNG KÊ HÓA ĐƠN QUÝ 3/2025</t>
  </si>
  <si>
    <t>Số: Q3.HCM271225/BKHD/NT-GS</t>
  </si>
  <si>
    <t>00043929</t>
  </si>
  <si>
    <t>WH0010085125140629</t>
  </si>
  <si>
    <t>00043930</t>
  </si>
  <si>
    <t>WH0010085125110702</t>
  </si>
  <si>
    <t>00043931</t>
  </si>
  <si>
    <t>WH0010085125130706</t>
  </si>
  <si>
    <t>00045022</t>
  </si>
  <si>
    <t>WH0010085125110709</t>
  </si>
  <si>
    <t>00045573</t>
  </si>
  <si>
    <t>WH0010085125130713</t>
  </si>
  <si>
    <t>00045889</t>
  </si>
  <si>
    <t>WH0010085125110716</t>
  </si>
  <si>
    <t>00047415</t>
  </si>
  <si>
    <t>WH0010085125140720</t>
  </si>
  <si>
    <t>00047614</t>
  </si>
  <si>
    <t>WH0010085125100723</t>
  </si>
  <si>
    <t>00048741</t>
  </si>
  <si>
    <t>WH0010085125130727</t>
  </si>
  <si>
    <t>0002185</t>
  </si>
  <si>
    <t>hàng trả</t>
  </si>
  <si>
    <t>00050219</t>
  </si>
  <si>
    <t>WH0010085125110730</t>
  </si>
  <si>
    <t>00050717</t>
  </si>
  <si>
    <t>WH0010085125130803</t>
  </si>
  <si>
    <t>00051940</t>
  </si>
  <si>
    <t>WH0010085125100806</t>
  </si>
  <si>
    <t>00051941</t>
  </si>
  <si>
    <t>WH0010085125120810</t>
  </si>
  <si>
    <t>00052511</t>
  </si>
  <si>
    <t>WH0010085125110813</t>
  </si>
  <si>
    <t>00053735</t>
  </si>
  <si>
    <t>WH0010085125130817</t>
  </si>
  <si>
    <t>00054327</t>
  </si>
  <si>
    <t>WH0010085125110820</t>
  </si>
  <si>
    <t>00055736</t>
  </si>
  <si>
    <t>WH0010085125130824</t>
  </si>
  <si>
    <t>00002806</t>
  </si>
  <si>
    <t>00002807</t>
  </si>
  <si>
    <t>00001324</t>
  </si>
  <si>
    <t>00056708</t>
  </si>
  <si>
    <t>WH0010085125110827</t>
  </si>
  <si>
    <t>00057900</t>
  </si>
  <si>
    <t>WH0010085125100903</t>
  </si>
  <si>
    <t>00059012</t>
  </si>
  <si>
    <t>WH0010085125130907</t>
  </si>
  <si>
    <t>00059660</t>
  </si>
  <si>
    <t>WH0010085125100910</t>
  </si>
  <si>
    <t>00060769</t>
  </si>
  <si>
    <t>WH0010085125120914</t>
  </si>
  <si>
    <t>00062710</t>
  </si>
  <si>
    <t>WH0010085125110917</t>
  </si>
  <si>
    <t>00063280</t>
  </si>
  <si>
    <t>00063281</t>
  </si>
  <si>
    <t>00063370</t>
  </si>
  <si>
    <t>Số: Q2.HN271225/BKHD/NT-GS</t>
  </si>
  <si>
    <t>CHI NHÁNH HÀ NỘI - CÔNG TY TNHH GS 25 VIETNAM</t>
  </si>
  <si>
    <t>0314658576-003</t>
  </si>
  <si>
    <t>Văn phòng B, tầng 5, TN Taisei Square Hanoi, 289 Khuất Duy Tiến, phường Đại Mỗ, thành phố Hà Nội</t>
  </si>
  <si>
    <t>Số: Q3.HN271225/BKHD/NT-GS</t>
  </si>
  <si>
    <t>00023799</t>
  </si>
  <si>
    <t>VN0438128120250403</t>
  </si>
  <si>
    <t>00025263</t>
  </si>
  <si>
    <t>VN0437202511291791</t>
  </si>
  <si>
    <t>00025264</t>
  </si>
  <si>
    <t>VN0438128120250417</t>
  </si>
  <si>
    <t>00026777</t>
  </si>
  <si>
    <t>VN0446202514399512</t>
  </si>
  <si>
    <t>00026778</t>
  </si>
  <si>
    <t>VN0447202517465669</t>
  </si>
  <si>
    <t>00026780</t>
  </si>
  <si>
    <t>VN0448202517461969</t>
  </si>
  <si>
    <t>00026782</t>
  </si>
  <si>
    <t>VN0451202517464955</t>
  </si>
  <si>
    <t>00028076</t>
  </si>
  <si>
    <t>VN0450202517467546</t>
  </si>
  <si>
    <t>00028077</t>
  </si>
  <si>
    <t>VN0444128120250423</t>
  </si>
  <si>
    <t>00028078</t>
  </si>
  <si>
    <t>VN0436128120250423</t>
  </si>
  <si>
    <t>00029981</t>
  </si>
  <si>
    <t>VN0439128120250430</t>
  </si>
  <si>
    <t>00029982</t>
  </si>
  <si>
    <t>VN0446128120250504</t>
  </si>
  <si>
    <t>00029983</t>
  </si>
  <si>
    <t>VN0447128120250504</t>
  </si>
  <si>
    <t>00029984</t>
  </si>
  <si>
    <t>VN0451128120250504</t>
  </si>
  <si>
    <t>00031338</t>
  </si>
  <si>
    <t>VN0435128120250511</t>
  </si>
  <si>
    <t>00032922</t>
  </si>
  <si>
    <t>VN0451128120250515</t>
  </si>
  <si>
    <t>00032923</t>
  </si>
  <si>
    <t>VN0435128120250521</t>
  </si>
  <si>
    <t>00032924</t>
  </si>
  <si>
    <t>VN0446128120250521</t>
  </si>
  <si>
    <t>00032925</t>
  </si>
  <si>
    <t>VN0439128120250521</t>
  </si>
  <si>
    <t>00032926</t>
  </si>
  <si>
    <t>VN0443128120250521</t>
  </si>
  <si>
    <t>00033965</t>
  </si>
  <si>
    <t>VN0459202515108632</t>
  </si>
  <si>
    <t>00034541</t>
  </si>
  <si>
    <t>VN0453202515102899</t>
  </si>
  <si>
    <t>00034542</t>
  </si>
  <si>
    <t>VN0452202515108701</t>
  </si>
  <si>
    <t>00034543</t>
  </si>
  <si>
    <t>VN0461202515103665</t>
  </si>
  <si>
    <t>00034544</t>
  </si>
  <si>
    <t>VN0451128120250528</t>
  </si>
  <si>
    <t>00035813</t>
  </si>
  <si>
    <t>VN0446128120250529</t>
  </si>
  <si>
    <t>00035814</t>
  </si>
  <si>
    <t>VN0436128120250601</t>
  </si>
  <si>
    <t>00038361</t>
  </si>
  <si>
    <t>VN0444128120250604</t>
  </si>
  <si>
    <t>00038362</t>
  </si>
  <si>
    <t>VN0439128120250605</t>
  </si>
  <si>
    <t>00038363</t>
  </si>
  <si>
    <t>VN0443128120250605</t>
  </si>
  <si>
    <t>00038364</t>
  </si>
  <si>
    <t>VN0454202504424282</t>
  </si>
  <si>
    <t>00038365</t>
  </si>
  <si>
    <t>VN0464202504424662</t>
  </si>
  <si>
    <t>00040176</t>
  </si>
  <si>
    <t>VN0439128120250615</t>
  </si>
  <si>
    <t>00040177</t>
  </si>
  <si>
    <t>VN0437128120250615</t>
  </si>
  <si>
    <t>00040178</t>
  </si>
  <si>
    <t>VN0443128120250615</t>
  </si>
  <si>
    <t>00040179</t>
  </si>
  <si>
    <t>VN0439128120250619</t>
  </si>
  <si>
    <t>00040748</t>
  </si>
  <si>
    <t>VN0465202514422449</t>
  </si>
  <si>
    <t>00040749</t>
  </si>
  <si>
    <t>VN0451128120250618</t>
  </si>
  <si>
    <t>00043924</t>
  </si>
  <si>
    <t>VN0467202526353190</t>
  </si>
  <si>
    <t>00043925</t>
  </si>
  <si>
    <t>VN0466202526352917</t>
  </si>
  <si>
    <t>00043926</t>
  </si>
  <si>
    <t>GS25 Nguyen Ngoc Vu VN0443128120250702</t>
  </si>
  <si>
    <t>00043927</t>
  </si>
  <si>
    <t>GS25 Nguyen Son VN0447128120250702</t>
  </si>
  <si>
    <t>00043928</t>
  </si>
  <si>
    <t>GS25 36 Duy Tan VN0451128120250702</t>
  </si>
  <si>
    <t>00045117</t>
  </si>
  <si>
    <t>GS25 Hang Dau VN0439128120250702</t>
  </si>
  <si>
    <t>00045119</t>
  </si>
  <si>
    <t>GS25 Vinhomes Symphony - Ha Noi VN0468202509021970</t>
  </si>
  <si>
    <t>00047382</t>
  </si>
  <si>
    <t>GS25 Doi Can VN0436128120250709</t>
  </si>
  <si>
    <t>00047383</t>
  </si>
  <si>
    <t>GS25 Nguy Nhu Kon Tum-Ha Noi  VN0470202509029264</t>
  </si>
  <si>
    <t>00047384</t>
  </si>
  <si>
    <t>GS25 KDT Van Phu Ha Dong-Ha Noi  VN0471202509022832</t>
  </si>
  <si>
    <t>00047385</t>
  </si>
  <si>
    <t>GS25 Ngu Xa-Ha Noi VN0459128120250710</t>
  </si>
  <si>
    <t>00047386</t>
  </si>
  <si>
    <t>GS25 Nguyen Van Loc VN0448128120250710</t>
  </si>
  <si>
    <t>00047387</t>
  </si>
  <si>
    <t>GS25 36 Duy Tan VN0451128120250713</t>
  </si>
  <si>
    <t>00047388</t>
  </si>
  <si>
    <t>GS25 Nguyen Ngoc Vu VN0443128120250713</t>
  </si>
  <si>
    <t>00047389</t>
  </si>
  <si>
    <t>GS25 Hang Dau VN0439128120250716</t>
  </si>
  <si>
    <t>00047610</t>
  </si>
  <si>
    <t>GS25 Taisei Square VN0442128120250716</t>
  </si>
  <si>
    <t>00047611</t>
  </si>
  <si>
    <t>GS25 Nguyen Son VN0447128120250716</t>
  </si>
  <si>
    <t>00047612</t>
  </si>
  <si>
    <t>GS25 Hoc Vien Nong Nghiep Gia Lam-Ha Noi VN0476202516528926</t>
  </si>
  <si>
    <t>00047613</t>
  </si>
  <si>
    <t>GS25 Chua Lang Dong Da-Ha Noi VN0474202517326808</t>
  </si>
  <si>
    <t>00048755</t>
  </si>
  <si>
    <t>GS25 CT1 Ngo Thi Nham Ha Dong-Ha Noi VN0472202520417418 ( ĐƠN KHAI TRƯƠNG GIAO 26-7)</t>
  </si>
  <si>
    <t>00048756</t>
  </si>
  <si>
    <t>GS25 Thang Long Tower Cau Giay-Ha Noi VN0473202520412466 ( ĐƠN KHAI TRƯƠNG 26-7)</t>
  </si>
  <si>
    <t>00048757</t>
  </si>
  <si>
    <t>GS25 Hang Dau  VN0439128120250723</t>
  </si>
  <si>
    <t>00048758</t>
  </si>
  <si>
    <t>GS25 Ngu Xa-Ha Noi  VN0459128120250723</t>
  </si>
  <si>
    <t>00048759</t>
  </si>
  <si>
    <t>GS25 Dai hoc Ha Noi Dai Mo-Ha Noi  VN0477202517234868</t>
  </si>
  <si>
    <t>00048760</t>
  </si>
  <si>
    <t>GS25 36 Duy Tan VN0451128120250727</t>
  </si>
  <si>
    <t>00050847</t>
  </si>
  <si>
    <t>GS25 Chua Lang Dong Da-Ha Noi VN0474128120250730</t>
  </si>
  <si>
    <t>00050848</t>
  </si>
  <si>
    <t>GS25 Hang Dau VN0439128120250730</t>
  </si>
  <si>
    <t>00050849</t>
  </si>
  <si>
    <t>GS25 Nguy Nhu Kon Tum-Ha Noi  VN0470128120250730</t>
  </si>
  <si>
    <t>00050850</t>
  </si>
  <si>
    <t>GS25 Doi Can VN0436128120250730</t>
  </si>
  <si>
    <t>00050851</t>
  </si>
  <si>
    <t>GS25 FLC Complex Pham Hung-Ha Noi VN0465128120250731</t>
  </si>
  <si>
    <t>00050852</t>
  </si>
  <si>
    <t>GS25 Dao Duy Anh VN0444128120250731</t>
  </si>
  <si>
    <t>00050853</t>
  </si>
  <si>
    <t>GS25 Vinhomes Symphony - Ha Noi VN0468128120250803</t>
  </si>
  <si>
    <t>00052611</t>
  </si>
  <si>
    <t>GS25 Nguyen Huu Huan VN0437128120250806</t>
  </si>
  <si>
    <t>00052612</t>
  </si>
  <si>
    <t>GS25 Hang Dau VN0439128120250806</t>
  </si>
  <si>
    <t>00052613</t>
  </si>
  <si>
    <t>GS25 Park 11-Vinhomes Times City-Ha Noi VN0453128120250806</t>
  </si>
  <si>
    <t>00052614</t>
  </si>
  <si>
    <t>GS25 Vinhomes Symphony - Ha Noi VN0468128120250806</t>
  </si>
  <si>
    <t>00052615</t>
  </si>
  <si>
    <t>GS25 KDT Van Phu Ha Dong-Ha Noi VN0471128120250806</t>
  </si>
  <si>
    <t>00052616</t>
  </si>
  <si>
    <t>GS25 CT1 Ngo Thi Nham Ha Dong-Ha Noi VN0472128120250806</t>
  </si>
  <si>
    <t>00052617</t>
  </si>
  <si>
    <t>GS25 Ngu Xa-Ha Noi VN0459128120250807</t>
  </si>
  <si>
    <t>00052618</t>
  </si>
  <si>
    <t>GS25 The West VN0435128120250810</t>
  </si>
  <si>
    <t>00052619</t>
  </si>
  <si>
    <t>GS25 FLC Complex Pham Hung-Ha Noi VN0465128120250813</t>
  </si>
  <si>
    <t>00052620</t>
  </si>
  <si>
    <t>GS25 Doi Can VN0436128120250813</t>
  </si>
  <si>
    <t>00052621</t>
  </si>
  <si>
    <t>GS25 Hang Dau VN0439128120250813</t>
  </si>
  <si>
    <t>00052622</t>
  </si>
  <si>
    <t>GS25 DH Thuy Loi-Ha Noi VN0464128120250813</t>
  </si>
  <si>
    <t>00052623</t>
  </si>
  <si>
    <t>GS25 Ngu Xa-Ha Noi VN0459128120250813</t>
  </si>
  <si>
    <t>00054313</t>
  </si>
  <si>
    <t>GS25 Park 3-Vinhomes Times City-Ha Noi VN0454128120250813</t>
  </si>
  <si>
    <t>00054314</t>
  </si>
  <si>
    <t>GS25 D' Capitale Yen Hoa-Ha Noi VN0479202517154037</t>
  </si>
  <si>
    <t>00054316</t>
  </si>
  <si>
    <t>GS25 36 Duy Tan VN0451128120250814</t>
  </si>
  <si>
    <t>00054324</t>
  </si>
  <si>
    <t>GS25 Hang Dau VN0439128120250820</t>
  </si>
  <si>
    <t>00056705</t>
  </si>
  <si>
    <t>GS25 Lang Sinh Vien Hacinco-Ha Noi  VN0485202517154538</t>
  </si>
  <si>
    <t>00056706</t>
  </si>
  <si>
    <t>GS25 Nguyen Khuyen-KDT Van Quan-Ha Noi VN0469202522177521</t>
  </si>
  <si>
    <t>00056707</t>
  </si>
  <si>
    <t>GS25 Le Van Luong Thanh Xuan-Ha Noi VN0484202522177205</t>
  </si>
  <si>
    <t>00059616</t>
  </si>
  <si>
    <t>GS25 Hang Dau VN0439128120250903</t>
  </si>
  <si>
    <t>00059617</t>
  </si>
  <si>
    <t>GS25 Park 11-Vinhomes Times City-Ha Noi VN0453128120250903</t>
  </si>
  <si>
    <t>00059618</t>
  </si>
  <si>
    <t>GS25 Ngu Xa-Ha Noi VN0459128120250903</t>
  </si>
  <si>
    <t>00059619</t>
  </si>
  <si>
    <t>GS25 FLC Complex Pham Hung-Ha Noi VN0465128120250903</t>
  </si>
  <si>
    <t>00059621</t>
  </si>
  <si>
    <t>GS25 Nguyen Khuyen-KDT Van Quan-Ha Noi VN0469128120250903</t>
  </si>
  <si>
    <t>00059622</t>
  </si>
  <si>
    <t>GS25 Nguy Nhu Kon Tum-Ha Noi VN0470128120250903</t>
  </si>
  <si>
    <t>00059623</t>
  </si>
  <si>
    <t>GS25 KDT Van Phu Ha Dong-Ha Noi VN0471128120250903</t>
  </si>
  <si>
    <t>00059624</t>
  </si>
  <si>
    <t>GS25 D' Capitale Yen Hoa-Ha Noi VN0479128120250903</t>
  </si>
  <si>
    <t>00059625</t>
  </si>
  <si>
    <t>GS25 N03-Ngoai Giao Doan-Ha Noi VN0486202522171693</t>
  </si>
  <si>
    <t>00059626</t>
  </si>
  <si>
    <t>GS25 Lang Sinh Vien Hacinco-Ha Noi  VN0485128120250907</t>
  </si>
  <si>
    <t>00059627</t>
  </si>
  <si>
    <t>GS25 CT1 Ngo Thi Nham Ha Dong-Ha Noi VN0472128120250907</t>
  </si>
  <si>
    <t>00059628</t>
  </si>
  <si>
    <t>GS25 Doi Can VN0436128120250910</t>
  </si>
  <si>
    <t>00059629</t>
  </si>
  <si>
    <t>GS25 Hang Dau VN0439128120250910</t>
  </si>
  <si>
    <t>00059630</t>
  </si>
  <si>
    <t>GS25 Dao Duy Anh VN0444128120250910</t>
  </si>
  <si>
    <t>00059631</t>
  </si>
  <si>
    <t>GS25 36 Duy Tan VN0451128120250910</t>
  </si>
  <si>
    <t>00062721</t>
  </si>
  <si>
    <t>GS25 The West VN0435128120250914</t>
  </si>
  <si>
    <t>00062723</t>
  </si>
  <si>
    <t>GS25 DH Su Pham-Ha Noi VN0488202503465469</t>
  </si>
  <si>
    <t>00062725</t>
  </si>
  <si>
    <t>GS25 D' Capitale Yen Hoa-Ha Noi VN0479128120250917</t>
  </si>
  <si>
    <t>00062726</t>
  </si>
  <si>
    <t>GS25 Park 11-Vinhomes Times City-Ha Noi VN0453128120250917</t>
  </si>
  <si>
    <t>00062728</t>
  </si>
  <si>
    <t>GS25 KDT Van Phu Ha Dong-Ha Noi VN0471128120250917</t>
  </si>
  <si>
    <t>00062730</t>
  </si>
  <si>
    <t>GS25 Nguyen Khuyen-KDT Van Quan-Ha Noi  VN0469128120250918</t>
  </si>
  <si>
    <t>00062732</t>
  </si>
  <si>
    <t>GS25 Le Trong Tan-Ha Noi VN0462128120250918</t>
  </si>
  <si>
    <t>00063311</t>
  </si>
  <si>
    <t>GS25 DH Su Pham-Ha Noi VN0488128120250918</t>
  </si>
  <si>
    <t>00063312</t>
  </si>
  <si>
    <t>GS25 Ngu Xa-Ha Noi VN0459128120250921</t>
  </si>
  <si>
    <t>00063313</t>
  </si>
  <si>
    <t>GS25 Hang Dau VN0439128120250921</t>
  </si>
  <si>
    <t>00063314</t>
  </si>
  <si>
    <t>GS25 Vu Trong Phung Thanh Xuan-Ha Noi VN0490202518198296</t>
  </si>
  <si>
    <t>00063315</t>
  </si>
  <si>
    <t>GS25 Nguyen Ngoc Vu VN0443128120250924</t>
  </si>
  <si>
    <t>00063316</t>
  </si>
  <si>
    <t>GS25 The West VN0435128120250924</t>
  </si>
  <si>
    <t>00063317</t>
  </si>
  <si>
    <t>GS25 Nguyen Huu Huan VN0437128120250924</t>
  </si>
  <si>
    <t xml:space="preserve">WH0010085125130921 </t>
  </si>
  <si>
    <t>WH0010085125100924</t>
  </si>
  <si>
    <t xml:space="preserve">WH0010085125130928 </t>
  </si>
  <si>
    <t>TP Hồ Chí Minh, ngày 31 tháng 03 năm 2026</t>
  </si>
  <si>
    <t>BẢNG KÊ HÓA ĐƠN QUÝ 4/2025</t>
  </si>
  <si>
    <t>Số: Q4.HCM310326/BKHD/NT-GS</t>
  </si>
  <si>
    <t>00065532</t>
  </si>
  <si>
    <t>WH0010085125101001</t>
  </si>
  <si>
    <t>00066845</t>
  </si>
  <si>
    <t>WH0010085125131005 - GS25 WH-CJ-CHILL</t>
  </si>
  <si>
    <t>00067134</t>
  </si>
  <si>
    <t>WH0010085125111008 - GS25 WH-CJ-CHILL</t>
  </si>
  <si>
    <t>00068532</t>
  </si>
  <si>
    <t>WH0010085125121012 - GS25 WH-CJ-CHILL</t>
  </si>
  <si>
    <t>00069060</t>
  </si>
  <si>
    <t>WH0010085125101015 - GS25 WH-CJ-CHILL</t>
  </si>
  <si>
    <t>00070449</t>
  </si>
  <si>
    <t>WH0010251018009996 - GS25 WH-CJ-CHILL</t>
  </si>
  <si>
    <t>00070450</t>
  </si>
  <si>
    <t>WH0010085125121019 - GS25 WH-CJ-CHILL</t>
  </si>
  <si>
    <t>00071095</t>
  </si>
  <si>
    <t>WH0010085125111022 - GS25 WH-CJ-CHILL</t>
  </si>
  <si>
    <t>00072864</t>
  </si>
  <si>
    <t>WH0010085125121026 - GS25 WH-CJ-CHILL</t>
  </si>
  <si>
    <t>00072953</t>
  </si>
  <si>
    <t>WH0010085125101029 - GS25 WH-CJ-CHILL</t>
  </si>
  <si>
    <t>00074336</t>
  </si>
  <si>
    <t>WH0010085125121102 - GS25 WH-CJ-CHILL</t>
  </si>
  <si>
    <t>00074911</t>
  </si>
  <si>
    <t>WH0010085125101105 - GS25 WH-CJ-CHILL</t>
  </si>
  <si>
    <t>00075028</t>
  </si>
  <si>
    <t>WH0010085125121109 - GS25 WH-CJ-CHILL</t>
  </si>
  <si>
    <t>00076904</t>
  </si>
  <si>
    <t>WH0010085125101112</t>
  </si>
  <si>
    <t>00077877</t>
  </si>
  <si>
    <t>WH0010085125121116</t>
  </si>
  <si>
    <t>00078543</t>
  </si>
  <si>
    <t>WH0010085125101119</t>
  </si>
  <si>
    <t>00079361</t>
  </si>
  <si>
    <t>WH0010085125121123</t>
  </si>
  <si>
    <t>00080036</t>
  </si>
  <si>
    <t>WH0010085125111126</t>
  </si>
  <si>
    <t>00081293</t>
  </si>
  <si>
    <t>WH0010085125121130</t>
  </si>
  <si>
    <t>00082416</t>
  </si>
  <si>
    <t>WH0010085125111203</t>
  </si>
  <si>
    <t>00083352</t>
  </si>
  <si>
    <t>WH0010085125131207</t>
  </si>
  <si>
    <t>00084061</t>
  </si>
  <si>
    <t>WH0010085125101210</t>
  </si>
  <si>
    <t>00085214</t>
  </si>
  <si>
    <t>WH0010085125131214</t>
  </si>
  <si>
    <t>00085879</t>
  </si>
  <si>
    <t>WH0010085125111217</t>
  </si>
  <si>
    <t>00086187</t>
  </si>
  <si>
    <t>WH0010085125121221</t>
  </si>
  <si>
    <t>00088945</t>
  </si>
  <si>
    <t>WH0010085125111224</t>
  </si>
  <si>
    <t>00090099</t>
  </si>
  <si>
    <t>WH0010085125121228</t>
  </si>
  <si>
    <t>Số: Q4.HN310326/BKHD/NT-GS</t>
  </si>
  <si>
    <t>00068413</t>
  </si>
  <si>
    <t>GS25 Hang Dau VN0439128120251001</t>
  </si>
  <si>
    <t>00068414</t>
  </si>
  <si>
    <t>GS25 Ngu Xa-Ha Noi VN0459128120251001</t>
  </si>
  <si>
    <t>00068415</t>
  </si>
  <si>
    <t>GS25 Nguyen Khuyen-KDT Van Quan-Ha Noi VN0469128120251001</t>
  </si>
  <si>
    <t>00068416</t>
  </si>
  <si>
    <t>GS25 Doi Can VN0436128120251001</t>
  </si>
  <si>
    <t>00068417</t>
  </si>
  <si>
    <t>GS25 Dao Duy Anh VN0444128120251001</t>
  </si>
  <si>
    <t>00068418</t>
  </si>
  <si>
    <t>GS25 36 Duy Tan VN0451128120251001</t>
  </si>
  <si>
    <t>00068419</t>
  </si>
  <si>
    <t>GS25 Park 3-Vinhomes Times City-Ha Noi VN0454128120251001</t>
  </si>
  <si>
    <t>00068420</t>
  </si>
  <si>
    <t>GS25 The West VN0435128120251002</t>
  </si>
  <si>
    <t>00068421</t>
  </si>
  <si>
    <t>GS25 Hang Dau VN0439128120251002</t>
  </si>
  <si>
    <t>00068422</t>
  </si>
  <si>
    <t>GS25 Park 11-Vinhomes Times City-Ha Noi VN0453128120251002</t>
  </si>
  <si>
    <t>00068423</t>
  </si>
  <si>
    <t>GS25 DH Su Pham-Ha Noi VN0488128120251008</t>
  </si>
  <si>
    <t>00068424</t>
  </si>
  <si>
    <t>GS25 36 Duy Tan VN0451128120251008</t>
  </si>
  <si>
    <t>00068425</t>
  </si>
  <si>
    <t>GS25 D' Capitale Yen Hoa-Ha Noi VN0479128120251008</t>
  </si>
  <si>
    <t>00068426</t>
  </si>
  <si>
    <t>GS25 Nguyen Khuyen-KDT Van Quan-Ha Noi VN0469128120251008</t>
  </si>
  <si>
    <t>00068427</t>
  </si>
  <si>
    <t>GS25 Hang Bong Hoan Kiem-Ha Noi VN0480202501586355</t>
  </si>
  <si>
    <t>00069438</t>
  </si>
  <si>
    <t>GS25 Doi Can VN0436128120251012</t>
  </si>
  <si>
    <t>00071224</t>
  </si>
  <si>
    <t>GS25 Ngu Xa-Ha Noi VN0459128120251015</t>
  </si>
  <si>
    <t>00071229</t>
  </si>
  <si>
    <t>GS25 The West VN0435128120251015</t>
  </si>
  <si>
    <t>00071234</t>
  </si>
  <si>
    <t>GS25 Hang Dau VN0439128120251015</t>
  </si>
  <si>
    <t>00071238</t>
  </si>
  <si>
    <t>GS25 Taisei Square VN0442128120251015</t>
  </si>
  <si>
    <t>00071239</t>
  </si>
  <si>
    <t>GS25 Le Trong Tan-Ha Noi VN0462128120251015</t>
  </si>
  <si>
    <t>00071240</t>
  </si>
  <si>
    <t>GS25 D' Capitale Yen Hoa-Ha Noi VN0479128120251015</t>
  </si>
  <si>
    <t>00071241</t>
  </si>
  <si>
    <t>GS25 Century Tower Vinh Tuy -Ha Nội VN0492202514117542</t>
  </si>
  <si>
    <t>00071242</t>
  </si>
  <si>
    <t>GS25 CT1 Ngo Thi Nham Ha Dong-Ha Noi VN0472128120251019</t>
  </si>
  <si>
    <t>00071243</t>
  </si>
  <si>
    <t>GS25 36 Duy Tan VN0451128120251019</t>
  </si>
  <si>
    <t>00073144</t>
  </si>
  <si>
    <t>GS25 Nguyen Khuyen-KDT Van Quan-Ha Noi VN0469128120251015</t>
  </si>
  <si>
    <t>00073145</t>
  </si>
  <si>
    <t>GS25 IEC Thanh trì -VN0495202520069264</t>
  </si>
  <si>
    <t>00073146</t>
  </si>
  <si>
    <t>GS25 Luxury Park Views Cau Giay VN0496202520064165</t>
  </si>
  <si>
    <t>00073147</t>
  </si>
  <si>
    <t>GS25 Chua Lang Dong Da-Ha Noi VN0474128120251022</t>
  </si>
  <si>
    <t>00073148</t>
  </si>
  <si>
    <t>GS25 Thang Long Tower Cau Giay-Ha Noi VN0473128120251022</t>
  </si>
  <si>
    <t>00073149</t>
  </si>
  <si>
    <t>GS25 Lang Sinh Vien Hacinco-Ha Noi VN0485128120251022</t>
  </si>
  <si>
    <t>00073150</t>
  </si>
  <si>
    <t>Gs25 Licogi 13 Thanh xuân VN0497202523369499</t>
  </si>
  <si>
    <t>00073151</t>
  </si>
  <si>
    <t>GS25 The Golden Amor Giang Vo VN0499202523138513</t>
  </si>
  <si>
    <t>00074342</t>
  </si>
  <si>
    <t>GS25 Doi Can VN0436128120251022</t>
  </si>
  <si>
    <t>00075057</t>
  </si>
  <si>
    <t>GS25 WH-HN-SDS-Chilled WH0026128125111030</t>
  </si>
  <si>
    <t>00075058</t>
  </si>
  <si>
    <t>WH-HN-SDS-Chilled - WH0026128125101105</t>
  </si>
  <si>
    <t>00077931</t>
  </si>
  <si>
    <t>GS25 WH-HN-SDS-Chilled - WH0026128125111106</t>
  </si>
  <si>
    <t>00077932</t>
  </si>
  <si>
    <t>GS25 WH-HN-SDS-Chilled - WH0026128125121109 ( GIAO 11-11-2025)</t>
  </si>
  <si>
    <t>00077933</t>
  </si>
  <si>
    <t>GS25 WH-HN-SDS-Chilled - WH0026128125101112 ( GIAO HÀNG NGÀY 14-11-2025)</t>
  </si>
  <si>
    <t>00079346</t>
  </si>
  <si>
    <t>GS25 WH-HN-SDS-Chilled - WH0026128125111113 ( ĐƠN GIAO 15-11-2025)</t>
  </si>
  <si>
    <t>00079347</t>
  </si>
  <si>
    <t>GS25 WH-HN-SDS-Chilled - WH0026128125101119</t>
  </si>
  <si>
    <t>00080294</t>
  </si>
  <si>
    <t>GS25 WH-HN-SDS-Chilled - WH0026128125101120</t>
  </si>
  <si>
    <t>00080303</t>
  </si>
  <si>
    <t>GS25 WH-HN-SDS-Chilled - WH0026128125101126</t>
  </si>
  <si>
    <t>00082360</t>
  </si>
  <si>
    <t>GS25 WH-HN-SDS-Chilled - WH0026128125101203</t>
  </si>
  <si>
    <t>00084199</t>
  </si>
  <si>
    <t>GS25 WH-HN-SDS-Chilled - WH0026128125101204</t>
  </si>
  <si>
    <t>00084200</t>
  </si>
  <si>
    <t>GS25 WH-HN-SDS-Chilled - WH0026128125121207</t>
  </si>
  <si>
    <t>00084201</t>
  </si>
  <si>
    <t>GS25 WH-HN-SDS-Chilled - WH0026128125101210</t>
  </si>
  <si>
    <t>00084202</t>
  </si>
  <si>
    <t>GS25 WH-HN-SDS-Chilled - WH0026128125111211</t>
  </si>
  <si>
    <t>00086044</t>
  </si>
  <si>
    <t>GS25 WH-HN-SDS-Chilled - WH0026128125101029</t>
  </si>
  <si>
    <t>00086209</t>
  </si>
  <si>
    <t>GS25 WH-HN-SDS-Chilled - WH0026128125111217</t>
  </si>
  <si>
    <t>00088969</t>
  </si>
  <si>
    <t>GS25 WH-HN-SDS-Chilled - WH0026128125111218</t>
  </si>
  <si>
    <t>00089811</t>
  </si>
  <si>
    <t>GS25  WH-HN-SDS-Chilled - WH0026128125111224</t>
  </si>
  <si>
    <t>0003602</t>
  </si>
  <si>
    <t>0003603</t>
  </si>
  <si>
    <t>00004491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</si>
</sst>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14" fontId="2" fillId="0" borderId="0" xfId="1" applyNumberFormat="1" applyFont="1"/>
    <xf numFmtId="38" fontId="2" fillId="0" borderId="0" xfId="1" applyNumberFormat="1" applyFont="1"/>
    <xf numFmtId="0" fontId="3" fillId="0" borderId="0" xfId="1" applyFont="1"/>
    <xf numFmtId="0" fontId="3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2" fillId="0" borderId="0" xfId="1" applyFont="1" applyAlignment="1">
      <alignment vertical="top"/>
    </xf>
    <xf numFmtId="38" fontId="2" fillId="0" borderId="0" xfId="1" applyNumberFormat="1" applyFont="1" applyAlignment="1">
      <alignment vertical="top"/>
    </xf>
    <xf numFmtId="0" fontId="2" fillId="0" borderId="0" xfId="1" quotePrefix="1" applyFont="1" applyAlignment="1">
      <alignment vertical="top"/>
    </xf>
    <xf numFmtId="0" fontId="2" fillId="0" borderId="0" xfId="1" applyFont="1" applyAlignment="1">
      <alignment horizontal="center" vertical="top"/>
    </xf>
    <xf numFmtId="0" fontId="6" fillId="0" borderId="1" xfId="1" applyFont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38" fontId="6" fillId="0" borderId="1" xfId="1" applyNumberFormat="1" applyFont="1" applyBorder="1" applyAlignment="1">
      <alignment horizontal="center" vertical="center" wrapText="1"/>
    </xf>
    <xf numFmtId="0" fontId="7" fillId="0" borderId="0" xfId="1" applyFont="1"/>
    <xf numFmtId="0" fontId="8" fillId="0" borderId="1" xfId="1" applyFont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38" fontId="8" fillId="0" borderId="1" xfId="1" applyNumberFormat="1" applyFont="1" applyBorder="1" applyAlignment="1">
      <alignment horizontal="right" vertical="center" wrapText="1"/>
    </xf>
    <xf numFmtId="38" fontId="10" fillId="0" borderId="1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14" fontId="7" fillId="0" borderId="0" xfId="1" applyNumberFormat="1" applyFont="1"/>
    <xf numFmtId="38" fontId="7" fillId="0" borderId="0" xfId="1" applyNumberFormat="1" applyFont="1"/>
    <xf numFmtId="14" fontId="3" fillId="0" borderId="0" xfId="1" applyNumberFormat="1" applyFont="1" applyAlignment="1">
      <alignment vertical="top"/>
    </xf>
    <xf numFmtId="14" fontId="9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38" fontId="3" fillId="0" borderId="0" xfId="1" applyNumberFormat="1" applyFont="1" applyAlignment="1">
      <alignment horizontal="left"/>
    </xf>
    <xf numFmtId="0" fontId="2" fillId="0" borderId="0" xfId="1" applyFont="1" applyAlignment="1">
      <alignment horizontal="center"/>
    </xf>
    <xf numFmtId="38" fontId="2" fillId="0" borderId="0" xfId="1" applyNumberFormat="1" applyFont="1" applyAlignment="1">
      <alignment horizontal="left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left" vertical="top"/>
    </xf>
    <xf numFmtId="0" fontId="6" fillId="0" borderId="2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4" xfId="1" applyFont="1" applyBorder="1" applyAlignment="1">
      <alignment horizontal="right" vertical="center" wrapText="1"/>
    </xf>
    <xf numFmtId="38" fontId="10" fillId="0" borderId="2" xfId="1" applyNumberFormat="1" applyFont="1" applyBorder="1" applyAlignment="1">
      <alignment horizontal="right" vertical="center"/>
    </xf>
    <xf numFmtId="38" fontId="10" fillId="0" borderId="3" xfId="1" applyNumberFormat="1" applyFont="1" applyBorder="1" applyAlignment="1">
      <alignment horizontal="right" vertical="center"/>
    </xf>
    <xf numFmtId="38" fontId="10" fillId="0" borderId="4" xfId="1" applyNumberFormat="1" applyFont="1" applyBorder="1" applyAlignment="1">
      <alignment horizontal="right" vertical="center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 vertical="center"/>
    </xf>
    <xf numFmtId="38" fontId="3" fillId="0" borderId="0" xfId="1" applyNumberFormat="1" applyFont="1" applyAlignment="1">
      <alignment horizontal="center"/>
    </xf>
    <xf numFmtId="0" fontId="4" fillId="0" borderId="0" xfId="1" applyFont="1" applyAlignment="1">
      <alignment horizontal="right"/>
    </xf>
    <xf numFmtId="38" fontId="7" fillId="0" borderId="0" xfId="1" applyNumberFormat="1" applyFont="1" applyAlignment="1">
      <alignment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opLeftCell="A17" zoomScaleNormal="100" workbookViewId="0">
      <selection activeCell="I22" sqref="I22"/>
    </sheetView>
  </sheetViews>
  <sheetFormatPr defaultColWidth="9.140625" defaultRowHeight="15.75" x14ac:dyDescent="0.25"/>
  <cols>
    <col min="1" max="1" width="6.140625" style="14" customWidth="1"/>
    <col min="2" max="2" width="13" style="21" customWidth="1"/>
    <col min="3" max="3" width="14.42578125" style="14" customWidth="1"/>
    <col min="4" max="4" width="15.85546875" style="21" customWidth="1"/>
    <col min="5" max="5" width="36.85546875" style="14" customWidth="1"/>
    <col min="6" max="6" width="16" style="22" customWidth="1"/>
    <col min="7" max="7" width="13.140625" style="22" customWidth="1"/>
    <col min="8" max="8" width="17" style="22" customWidth="1"/>
    <col min="9" max="9" width="23.7109375" style="14" customWidth="1"/>
    <col min="10" max="10" width="11.28515625" style="14" bestFit="1" customWidth="1"/>
    <col min="11" max="16384" width="9.140625" style="14"/>
  </cols>
  <sheetData>
    <row r="1" spans="1:8" s="1" customFormat="1" ht="16.5" x14ac:dyDescent="0.25">
      <c r="B1" s="38" t="s">
        <v>3</v>
      </c>
      <c r="C1" s="38"/>
      <c r="D1" s="38"/>
      <c r="E1" s="39" t="s">
        <v>4</v>
      </c>
      <c r="F1" s="39"/>
      <c r="G1" s="39"/>
      <c r="H1" s="39"/>
    </row>
    <row r="2" spans="1:8" s="1" customFormat="1" ht="16.5" x14ac:dyDescent="0.25">
      <c r="B2" s="38" t="s">
        <v>5</v>
      </c>
      <c r="C2" s="38"/>
      <c r="D2" s="38"/>
      <c r="E2" s="39" t="s">
        <v>6</v>
      </c>
      <c r="F2" s="39"/>
      <c r="G2" s="39"/>
      <c r="H2" s="39"/>
    </row>
    <row r="3" spans="1:8" s="1" customFormat="1" ht="27" customHeight="1" x14ac:dyDescent="0.25">
      <c r="B3" s="2"/>
      <c r="D3" s="2"/>
      <c r="F3" s="3"/>
      <c r="G3" s="3"/>
      <c r="H3" s="3"/>
    </row>
    <row r="4" spans="1:8" s="1" customFormat="1" ht="16.5" x14ac:dyDescent="0.25">
      <c r="B4" s="2"/>
      <c r="D4" s="2"/>
      <c r="E4" s="40" t="s">
        <v>29</v>
      </c>
      <c r="F4" s="40"/>
      <c r="G4" s="40"/>
      <c r="H4" s="40"/>
    </row>
    <row r="5" spans="1:8" s="1" customFormat="1" ht="16.5" x14ac:dyDescent="0.25">
      <c r="B5" s="2"/>
      <c r="D5" s="2"/>
      <c r="F5" s="3"/>
      <c r="G5" s="3"/>
      <c r="H5" s="3"/>
    </row>
    <row r="6" spans="1:8" s="1" customFormat="1" ht="16.5" x14ac:dyDescent="0.25">
      <c r="A6" s="25" t="s">
        <v>30</v>
      </c>
      <c r="B6" s="25"/>
      <c r="C6" s="25"/>
      <c r="D6" s="25"/>
      <c r="E6" s="25"/>
      <c r="F6" s="25"/>
      <c r="G6" s="25"/>
      <c r="H6" s="25"/>
    </row>
    <row r="7" spans="1:8" s="4" customFormat="1" ht="18.75" customHeight="1" x14ac:dyDescent="0.3">
      <c r="A7" s="29" t="s">
        <v>31</v>
      </c>
      <c r="B7" s="29"/>
      <c r="C7" s="29"/>
      <c r="D7" s="29"/>
      <c r="E7" s="29"/>
      <c r="F7" s="29"/>
      <c r="G7" s="29"/>
      <c r="H7" s="29"/>
    </row>
    <row r="8" spans="1:8" s="1" customFormat="1" ht="16.5" x14ac:dyDescent="0.25">
      <c r="B8" s="2"/>
      <c r="D8" s="2"/>
      <c r="F8" s="3"/>
      <c r="G8" s="3"/>
      <c r="H8" s="3"/>
    </row>
    <row r="9" spans="1:8" s="7" customFormat="1" ht="22.5" customHeight="1" x14ac:dyDescent="0.25">
      <c r="A9" s="5" t="s">
        <v>7</v>
      </c>
      <c r="B9" s="23"/>
      <c r="C9" s="5" t="s">
        <v>8</v>
      </c>
      <c r="D9" s="6"/>
      <c r="F9" s="8"/>
      <c r="G9" s="8"/>
      <c r="H9" s="8"/>
    </row>
    <row r="10" spans="1:8" s="7" customFormat="1" ht="22.5" customHeight="1" x14ac:dyDescent="0.25">
      <c r="A10" s="7" t="s">
        <v>9</v>
      </c>
      <c r="B10" s="6"/>
      <c r="C10" s="9" t="s">
        <v>10</v>
      </c>
      <c r="D10" s="6"/>
      <c r="F10" s="8"/>
      <c r="G10" s="8"/>
      <c r="H10" s="8"/>
    </row>
    <row r="11" spans="1:8" s="7" customFormat="1" ht="22.5" customHeight="1" x14ac:dyDescent="0.25">
      <c r="A11" s="7" t="s">
        <v>11</v>
      </c>
      <c r="B11" s="6"/>
      <c r="C11" s="7" t="s">
        <v>27</v>
      </c>
      <c r="D11" s="6"/>
      <c r="F11" s="8"/>
      <c r="G11" s="8"/>
      <c r="H11" s="8"/>
    </row>
    <row r="12" spans="1:8" s="7" customFormat="1" ht="22.5" customHeight="1" x14ac:dyDescent="0.25">
      <c r="A12" s="7" t="s">
        <v>12</v>
      </c>
      <c r="B12" s="6"/>
      <c r="C12" s="7" t="s">
        <v>13</v>
      </c>
      <c r="D12" s="6"/>
      <c r="E12" s="10" t="s">
        <v>14</v>
      </c>
      <c r="F12" s="8"/>
      <c r="G12" s="8"/>
      <c r="H12" s="8"/>
    </row>
    <row r="13" spans="1:8" s="7" customFormat="1" ht="22.5" customHeight="1" x14ac:dyDescent="0.25">
      <c r="A13" s="5"/>
      <c r="B13" s="23"/>
      <c r="C13" s="5"/>
      <c r="D13" s="6"/>
      <c r="F13" s="8"/>
      <c r="G13" s="8"/>
      <c r="H13" s="8"/>
    </row>
    <row r="14" spans="1:8" s="7" customFormat="1" ht="22.5" customHeight="1" x14ac:dyDescent="0.25">
      <c r="A14" s="5" t="s">
        <v>15</v>
      </c>
      <c r="B14" s="23"/>
      <c r="C14" s="5" t="s">
        <v>93</v>
      </c>
      <c r="D14" s="6"/>
      <c r="F14" s="8"/>
      <c r="G14" s="8"/>
      <c r="H14" s="8"/>
    </row>
    <row r="15" spans="1:8" s="7" customFormat="1" ht="22.5" customHeight="1" x14ac:dyDescent="0.25">
      <c r="A15" s="7" t="s">
        <v>9</v>
      </c>
      <c r="B15" s="6"/>
      <c r="C15" s="9" t="s">
        <v>94</v>
      </c>
      <c r="D15" s="6"/>
      <c r="F15" s="8"/>
      <c r="G15" s="8"/>
      <c r="H15" s="8"/>
    </row>
    <row r="16" spans="1:8" s="7" customFormat="1" ht="22.5" customHeight="1" x14ac:dyDescent="0.25">
      <c r="A16" s="7" t="s">
        <v>11</v>
      </c>
      <c r="B16" s="6"/>
      <c r="C16" s="9" t="s">
        <v>95</v>
      </c>
      <c r="D16" s="6"/>
      <c r="F16" s="8"/>
      <c r="G16" s="8"/>
      <c r="H16" s="8"/>
    </row>
    <row r="17" spans="1:9" s="7" customFormat="1" ht="22.5" customHeight="1" x14ac:dyDescent="0.25">
      <c r="A17" s="7" t="s">
        <v>12</v>
      </c>
      <c r="B17" s="6"/>
      <c r="C17" s="30"/>
      <c r="D17" s="30"/>
      <c r="E17" s="30" t="s">
        <v>16</v>
      </c>
      <c r="F17" s="30"/>
      <c r="G17" s="8"/>
      <c r="H17" s="8"/>
    </row>
    <row r="19" spans="1:9" ht="44.25" customHeight="1" x14ac:dyDescent="0.25">
      <c r="A19" s="11" t="s">
        <v>17</v>
      </c>
      <c r="B19" s="12" t="s">
        <v>0</v>
      </c>
      <c r="C19" s="11" t="s">
        <v>1</v>
      </c>
      <c r="D19" s="12" t="s">
        <v>18</v>
      </c>
      <c r="E19" s="11" t="s">
        <v>32</v>
      </c>
      <c r="F19" s="13" t="s">
        <v>19</v>
      </c>
      <c r="G19" s="13" t="s">
        <v>20</v>
      </c>
      <c r="H19" s="13" t="s">
        <v>21</v>
      </c>
    </row>
    <row r="20" spans="1:9" ht="35.25" customHeight="1" x14ac:dyDescent="0.25">
      <c r="A20" s="15">
        <v>1</v>
      </c>
      <c r="B20" s="24">
        <v>45751</v>
      </c>
      <c r="C20" s="15" t="s">
        <v>33</v>
      </c>
      <c r="D20" s="16" t="s">
        <v>2</v>
      </c>
      <c r="E20" s="17" t="s">
        <v>34</v>
      </c>
      <c r="F20" s="18">
        <v>6360445</v>
      </c>
      <c r="G20" s="18">
        <v>508836</v>
      </c>
      <c r="H20" s="18">
        <f>+F20+G20</f>
        <v>6869281</v>
      </c>
    </row>
    <row r="21" spans="1:9" ht="35.25" customHeight="1" x14ac:dyDescent="0.25">
      <c r="A21" s="15">
        <v>2</v>
      </c>
      <c r="B21" s="24">
        <v>45755</v>
      </c>
      <c r="C21" s="15" t="s">
        <v>35</v>
      </c>
      <c r="D21" s="16" t="s">
        <v>2</v>
      </c>
      <c r="E21" s="17" t="s">
        <v>36</v>
      </c>
      <c r="F21" s="18">
        <v>11107854</v>
      </c>
      <c r="G21" s="18">
        <v>888628</v>
      </c>
      <c r="H21" s="18">
        <f t="shared" ref="H21:H50" si="0">+F21+G21</f>
        <v>11996482</v>
      </c>
    </row>
    <row r="22" spans="1:9" ht="35.25" customHeight="1" x14ac:dyDescent="0.25">
      <c r="A22" s="15">
        <v>3</v>
      </c>
      <c r="B22" s="24">
        <v>45757</v>
      </c>
      <c r="C22" s="15" t="s">
        <v>37</v>
      </c>
      <c r="D22" s="16" t="s">
        <v>2</v>
      </c>
      <c r="E22" s="17" t="s">
        <v>38</v>
      </c>
      <c r="F22" s="18">
        <v>6351489</v>
      </c>
      <c r="G22" s="18">
        <v>508119</v>
      </c>
      <c r="H22" s="18">
        <f t="shared" si="0"/>
        <v>6859608</v>
      </c>
      <c r="I22" s="22">
        <f>F23+F34+F44+F45+F46</f>
        <v>-2248565</v>
      </c>
    </row>
    <row r="23" spans="1:9" ht="35.25" customHeight="1" x14ac:dyDescent="0.25">
      <c r="A23" s="15">
        <v>4</v>
      </c>
      <c r="B23" s="24">
        <v>45762</v>
      </c>
      <c r="C23" s="15" t="s">
        <v>39</v>
      </c>
      <c r="D23" s="16" t="s">
        <v>40</v>
      </c>
      <c r="E23" s="17" t="s">
        <v>41</v>
      </c>
      <c r="F23" s="18">
        <v>-792152</v>
      </c>
      <c r="G23" s="18">
        <v>-63372</v>
      </c>
      <c r="H23" s="18">
        <f t="shared" si="0"/>
        <v>-855524</v>
      </c>
    </row>
    <row r="24" spans="1:9" ht="35.25" customHeight="1" x14ac:dyDescent="0.25">
      <c r="A24" s="15">
        <v>5</v>
      </c>
      <c r="B24" s="24">
        <v>45763</v>
      </c>
      <c r="C24" s="15" t="s">
        <v>42</v>
      </c>
      <c r="D24" s="16" t="s">
        <v>2</v>
      </c>
      <c r="E24" s="17" t="s">
        <v>43</v>
      </c>
      <c r="F24" s="18">
        <v>6746732</v>
      </c>
      <c r="G24" s="18">
        <v>539739</v>
      </c>
      <c r="H24" s="18">
        <f t="shared" si="0"/>
        <v>7286471</v>
      </c>
    </row>
    <row r="25" spans="1:9" ht="35.25" customHeight="1" x14ac:dyDescent="0.25">
      <c r="A25" s="15">
        <v>6</v>
      </c>
      <c r="B25" s="24">
        <v>45773</v>
      </c>
      <c r="C25" s="15" t="s">
        <v>44</v>
      </c>
      <c r="D25" s="16" t="s">
        <v>2</v>
      </c>
      <c r="E25" s="17" t="s">
        <v>45</v>
      </c>
      <c r="F25" s="18">
        <v>13678461</v>
      </c>
      <c r="G25" s="18">
        <v>1094277</v>
      </c>
      <c r="H25" s="18">
        <f t="shared" si="0"/>
        <v>14772738</v>
      </c>
    </row>
    <row r="26" spans="1:9" ht="35.25" customHeight="1" x14ac:dyDescent="0.25">
      <c r="A26" s="15">
        <v>7</v>
      </c>
      <c r="B26" s="24">
        <v>45773</v>
      </c>
      <c r="C26" s="15" t="s">
        <v>46</v>
      </c>
      <c r="D26" s="16" t="s">
        <v>2</v>
      </c>
      <c r="E26" s="17" t="s">
        <v>47</v>
      </c>
      <c r="F26" s="18">
        <v>7074112</v>
      </c>
      <c r="G26" s="18">
        <v>565929</v>
      </c>
      <c r="H26" s="18">
        <f t="shared" si="0"/>
        <v>7640041</v>
      </c>
    </row>
    <row r="27" spans="1:9" ht="35.25" customHeight="1" x14ac:dyDescent="0.25">
      <c r="A27" s="15">
        <v>8</v>
      </c>
      <c r="B27" s="24">
        <v>45775</v>
      </c>
      <c r="C27" s="15" t="s">
        <v>48</v>
      </c>
      <c r="D27" s="16" t="s">
        <v>2</v>
      </c>
      <c r="E27" s="17" t="s">
        <v>49</v>
      </c>
      <c r="F27" s="18">
        <v>13859271</v>
      </c>
      <c r="G27" s="18">
        <v>1108742</v>
      </c>
      <c r="H27" s="18">
        <f t="shared" si="0"/>
        <v>14968013</v>
      </c>
    </row>
    <row r="28" spans="1:9" ht="35.25" customHeight="1" x14ac:dyDescent="0.25">
      <c r="A28" s="15">
        <v>9</v>
      </c>
      <c r="B28" s="24">
        <v>45779</v>
      </c>
      <c r="C28" s="15" t="s">
        <v>50</v>
      </c>
      <c r="D28" s="16" t="s">
        <v>2</v>
      </c>
      <c r="E28" s="17" t="s">
        <v>51</v>
      </c>
      <c r="F28" s="18">
        <v>5785932</v>
      </c>
      <c r="G28" s="18">
        <v>462875</v>
      </c>
      <c r="H28" s="18">
        <f t="shared" si="0"/>
        <v>6248807</v>
      </c>
    </row>
    <row r="29" spans="1:9" ht="35.25" customHeight="1" x14ac:dyDescent="0.25">
      <c r="A29" s="15">
        <v>10</v>
      </c>
      <c r="B29" s="24">
        <v>45780</v>
      </c>
      <c r="C29" s="15" t="s">
        <v>52</v>
      </c>
      <c r="D29" s="16" t="s">
        <v>2</v>
      </c>
      <c r="E29" s="17" t="s">
        <v>53</v>
      </c>
      <c r="F29" s="18">
        <v>8656521</v>
      </c>
      <c r="G29" s="18">
        <v>692522</v>
      </c>
      <c r="H29" s="18">
        <f t="shared" si="0"/>
        <v>9349043</v>
      </c>
    </row>
    <row r="30" spans="1:9" ht="35.25" customHeight="1" x14ac:dyDescent="0.25">
      <c r="A30" s="15">
        <v>11</v>
      </c>
      <c r="B30" s="24">
        <v>45783</v>
      </c>
      <c r="C30" s="15" t="s">
        <v>54</v>
      </c>
      <c r="D30" s="16" t="s">
        <v>2</v>
      </c>
      <c r="E30" s="17" t="s">
        <v>55</v>
      </c>
      <c r="F30" s="18">
        <v>8630624</v>
      </c>
      <c r="G30" s="18">
        <v>690450</v>
      </c>
      <c r="H30" s="18">
        <f t="shared" si="0"/>
        <v>9321074</v>
      </c>
    </row>
    <row r="31" spans="1:9" ht="35.25" customHeight="1" x14ac:dyDescent="0.25">
      <c r="A31" s="15">
        <v>12</v>
      </c>
      <c r="B31" s="24">
        <v>45785</v>
      </c>
      <c r="C31" s="15" t="s">
        <v>56</v>
      </c>
      <c r="D31" s="16" t="s">
        <v>2</v>
      </c>
      <c r="E31" s="17" t="s">
        <v>57</v>
      </c>
      <c r="F31" s="18">
        <v>6710409</v>
      </c>
      <c r="G31" s="18">
        <v>536833</v>
      </c>
      <c r="H31" s="18">
        <f t="shared" si="0"/>
        <v>7247242</v>
      </c>
    </row>
    <row r="32" spans="1:9" ht="35.25" customHeight="1" x14ac:dyDescent="0.25">
      <c r="A32" s="15">
        <v>13</v>
      </c>
      <c r="B32" s="24">
        <v>45790</v>
      </c>
      <c r="C32" s="15" t="s">
        <v>58</v>
      </c>
      <c r="D32" s="16" t="s">
        <v>2</v>
      </c>
      <c r="E32" s="17" t="s">
        <v>59</v>
      </c>
      <c r="F32" s="18">
        <v>9676640</v>
      </c>
      <c r="G32" s="18">
        <v>774131</v>
      </c>
      <c r="H32" s="18">
        <f t="shared" si="0"/>
        <v>10450771</v>
      </c>
    </row>
    <row r="33" spans="1:8" ht="35.25" customHeight="1" x14ac:dyDescent="0.25">
      <c r="A33" s="15">
        <v>14</v>
      </c>
      <c r="B33" s="24">
        <v>45793</v>
      </c>
      <c r="C33" s="15" t="s">
        <v>60</v>
      </c>
      <c r="D33" s="16" t="s">
        <v>2</v>
      </c>
      <c r="E33" s="17" t="s">
        <v>61</v>
      </c>
      <c r="F33" s="18">
        <v>4232734</v>
      </c>
      <c r="G33" s="18">
        <v>338619</v>
      </c>
      <c r="H33" s="18">
        <f t="shared" si="0"/>
        <v>4571353</v>
      </c>
    </row>
    <row r="34" spans="1:8" ht="35.25" customHeight="1" x14ac:dyDescent="0.25">
      <c r="A34" s="15">
        <v>15</v>
      </c>
      <c r="B34" s="24">
        <v>45797</v>
      </c>
      <c r="C34" s="15" t="s">
        <v>62</v>
      </c>
      <c r="D34" s="16" t="s">
        <v>40</v>
      </c>
      <c r="E34" s="17" t="s">
        <v>41</v>
      </c>
      <c r="F34" s="18">
        <v>-958002</v>
      </c>
      <c r="G34" s="18">
        <v>-76640</v>
      </c>
      <c r="H34" s="18">
        <f t="shared" si="0"/>
        <v>-1034642</v>
      </c>
    </row>
    <row r="35" spans="1:8" ht="35.25" customHeight="1" x14ac:dyDescent="0.25">
      <c r="A35" s="15">
        <v>16</v>
      </c>
      <c r="B35" s="24">
        <v>45798</v>
      </c>
      <c r="C35" s="15" t="s">
        <v>63</v>
      </c>
      <c r="D35" s="16" t="s">
        <v>2</v>
      </c>
      <c r="E35" s="17" t="s">
        <v>64</v>
      </c>
      <c r="F35" s="18">
        <v>13212769</v>
      </c>
      <c r="G35" s="18">
        <v>1057022</v>
      </c>
      <c r="H35" s="18">
        <f t="shared" si="0"/>
        <v>14269791</v>
      </c>
    </row>
    <row r="36" spans="1:8" ht="35.25" customHeight="1" x14ac:dyDescent="0.25">
      <c r="A36" s="15">
        <v>17</v>
      </c>
      <c r="B36" s="24">
        <v>45800</v>
      </c>
      <c r="C36" s="15" t="s">
        <v>65</v>
      </c>
      <c r="D36" s="16" t="s">
        <v>2</v>
      </c>
      <c r="E36" s="17" t="s">
        <v>66</v>
      </c>
      <c r="F36" s="18">
        <v>5099402</v>
      </c>
      <c r="G36" s="18">
        <v>407952</v>
      </c>
      <c r="H36" s="18">
        <f t="shared" si="0"/>
        <v>5507354</v>
      </c>
    </row>
    <row r="37" spans="1:8" ht="35.25" customHeight="1" x14ac:dyDescent="0.25">
      <c r="A37" s="15">
        <v>18</v>
      </c>
      <c r="B37" s="24">
        <v>45805</v>
      </c>
      <c r="C37" s="15" t="s">
        <v>67</v>
      </c>
      <c r="D37" s="16" t="s">
        <v>2</v>
      </c>
      <c r="E37" s="17" t="s">
        <v>68</v>
      </c>
      <c r="F37" s="18">
        <v>11406049</v>
      </c>
      <c r="G37" s="18">
        <v>912484</v>
      </c>
      <c r="H37" s="18">
        <f t="shared" si="0"/>
        <v>12318533</v>
      </c>
    </row>
    <row r="38" spans="1:8" ht="35.25" customHeight="1" x14ac:dyDescent="0.25">
      <c r="A38" s="15">
        <v>19</v>
      </c>
      <c r="B38" s="24">
        <v>45805</v>
      </c>
      <c r="C38" s="15" t="s">
        <v>69</v>
      </c>
      <c r="D38" s="16" t="s">
        <v>2</v>
      </c>
      <c r="E38" s="17" t="s">
        <v>70</v>
      </c>
      <c r="F38" s="18">
        <v>7321989</v>
      </c>
      <c r="G38" s="18">
        <v>585759</v>
      </c>
      <c r="H38" s="18">
        <f t="shared" si="0"/>
        <v>7907748</v>
      </c>
    </row>
    <row r="39" spans="1:8" ht="35.25" customHeight="1" x14ac:dyDescent="0.25">
      <c r="A39" s="15">
        <v>20</v>
      </c>
      <c r="B39" s="24">
        <v>45808</v>
      </c>
      <c r="C39" s="15" t="s">
        <v>71</v>
      </c>
      <c r="D39" s="16" t="s">
        <v>2</v>
      </c>
      <c r="E39" s="17" t="s">
        <v>72</v>
      </c>
      <c r="F39" s="18">
        <v>7558757</v>
      </c>
      <c r="G39" s="18">
        <v>604701</v>
      </c>
      <c r="H39" s="18">
        <f t="shared" si="0"/>
        <v>8163458</v>
      </c>
    </row>
    <row r="40" spans="1:8" ht="35.25" customHeight="1" x14ac:dyDescent="0.25">
      <c r="A40" s="15">
        <v>21</v>
      </c>
      <c r="B40" s="24">
        <v>45814</v>
      </c>
      <c r="C40" s="15" t="s">
        <v>73</v>
      </c>
      <c r="D40" s="16" t="s">
        <v>2</v>
      </c>
      <c r="E40" s="17" t="s">
        <v>74</v>
      </c>
      <c r="F40" s="18">
        <v>5276075</v>
      </c>
      <c r="G40" s="18">
        <v>422086</v>
      </c>
      <c r="H40" s="18">
        <f t="shared" si="0"/>
        <v>5698161</v>
      </c>
    </row>
    <row r="41" spans="1:8" ht="35.25" customHeight="1" x14ac:dyDescent="0.25">
      <c r="A41" s="15">
        <v>22</v>
      </c>
      <c r="B41" s="24">
        <v>45819</v>
      </c>
      <c r="C41" s="15" t="s">
        <v>75</v>
      </c>
      <c r="D41" s="16" t="s">
        <v>2</v>
      </c>
      <c r="E41" s="17" t="s">
        <v>76</v>
      </c>
      <c r="F41" s="18">
        <v>12015399</v>
      </c>
      <c r="G41" s="18">
        <v>961232</v>
      </c>
      <c r="H41" s="18">
        <f t="shared" si="0"/>
        <v>12976631</v>
      </c>
    </row>
    <row r="42" spans="1:8" ht="35.25" customHeight="1" x14ac:dyDescent="0.25">
      <c r="A42" s="15">
        <v>23</v>
      </c>
      <c r="B42" s="24">
        <v>45821</v>
      </c>
      <c r="C42" s="15" t="s">
        <v>77</v>
      </c>
      <c r="D42" s="16" t="s">
        <v>2</v>
      </c>
      <c r="E42" s="17" t="s">
        <v>78</v>
      </c>
      <c r="F42" s="18">
        <v>5111479</v>
      </c>
      <c r="G42" s="18">
        <v>408918</v>
      </c>
      <c r="H42" s="18">
        <f t="shared" si="0"/>
        <v>5520397</v>
      </c>
    </row>
    <row r="43" spans="1:8" ht="35.25" customHeight="1" x14ac:dyDescent="0.25">
      <c r="A43" s="15">
        <v>24</v>
      </c>
      <c r="B43" s="24">
        <v>45824</v>
      </c>
      <c r="C43" s="15" t="s">
        <v>79</v>
      </c>
      <c r="D43" s="16" t="s">
        <v>2</v>
      </c>
      <c r="E43" s="17" t="s">
        <v>80</v>
      </c>
      <c r="F43" s="18">
        <v>6980087</v>
      </c>
      <c r="G43" s="18">
        <v>558407</v>
      </c>
      <c r="H43" s="18">
        <f t="shared" si="0"/>
        <v>7538494</v>
      </c>
    </row>
    <row r="44" spans="1:8" ht="35.25" customHeight="1" x14ac:dyDescent="0.25">
      <c r="A44" s="15">
        <v>25</v>
      </c>
      <c r="B44" s="24">
        <v>45826</v>
      </c>
      <c r="C44" s="15" t="s">
        <v>81</v>
      </c>
      <c r="D44" s="16" t="s">
        <v>40</v>
      </c>
      <c r="E44" s="17" t="s">
        <v>41</v>
      </c>
      <c r="F44" s="18">
        <v>-9200</v>
      </c>
      <c r="G44" s="18">
        <v>-736</v>
      </c>
      <c r="H44" s="18">
        <f t="shared" si="0"/>
        <v>-9936</v>
      </c>
    </row>
    <row r="45" spans="1:8" ht="35.25" customHeight="1" x14ac:dyDescent="0.25">
      <c r="A45" s="15">
        <v>26</v>
      </c>
      <c r="B45" s="24">
        <v>45826</v>
      </c>
      <c r="C45" s="15" t="s">
        <v>82</v>
      </c>
      <c r="D45" s="16" t="s">
        <v>40</v>
      </c>
      <c r="E45" s="17" t="s">
        <v>41</v>
      </c>
      <c r="F45" s="18">
        <v>-24549</v>
      </c>
      <c r="G45" s="18">
        <v>-1964</v>
      </c>
      <c r="H45" s="18">
        <f t="shared" si="0"/>
        <v>-26513</v>
      </c>
    </row>
    <row r="46" spans="1:8" ht="35.25" customHeight="1" x14ac:dyDescent="0.25">
      <c r="A46" s="15">
        <v>27</v>
      </c>
      <c r="B46" s="24">
        <v>45826</v>
      </c>
      <c r="C46" s="15" t="s">
        <v>83</v>
      </c>
      <c r="D46" s="16" t="s">
        <v>40</v>
      </c>
      <c r="E46" s="17" t="s">
        <v>41</v>
      </c>
      <c r="F46" s="18">
        <v>-464662</v>
      </c>
      <c r="G46" s="18">
        <v>-37173</v>
      </c>
      <c r="H46" s="18">
        <f t="shared" si="0"/>
        <v>-501835</v>
      </c>
    </row>
    <row r="47" spans="1:8" ht="35.25" customHeight="1" x14ac:dyDescent="0.25">
      <c r="A47" s="15">
        <v>28</v>
      </c>
      <c r="B47" s="24">
        <v>45827</v>
      </c>
      <c r="C47" s="15" t="s">
        <v>84</v>
      </c>
      <c r="D47" s="16" t="s">
        <v>2</v>
      </c>
      <c r="E47" s="17" t="s">
        <v>85</v>
      </c>
      <c r="F47" s="18">
        <v>7700183</v>
      </c>
      <c r="G47" s="18">
        <v>616015</v>
      </c>
      <c r="H47" s="18">
        <f t="shared" si="0"/>
        <v>8316198</v>
      </c>
    </row>
    <row r="48" spans="1:8" ht="35.25" customHeight="1" x14ac:dyDescent="0.25">
      <c r="A48" s="15">
        <v>29</v>
      </c>
      <c r="B48" s="24">
        <v>45831</v>
      </c>
      <c r="C48" s="15" t="s">
        <v>86</v>
      </c>
      <c r="D48" s="16" t="s">
        <v>2</v>
      </c>
      <c r="E48" s="17" t="s">
        <v>87</v>
      </c>
      <c r="F48" s="18">
        <v>13514627</v>
      </c>
      <c r="G48" s="18">
        <v>1081170</v>
      </c>
      <c r="H48" s="18">
        <f t="shared" si="0"/>
        <v>14595797</v>
      </c>
    </row>
    <row r="49" spans="1:9" ht="35.25" customHeight="1" x14ac:dyDescent="0.25">
      <c r="A49" s="15">
        <v>30</v>
      </c>
      <c r="B49" s="24">
        <v>45834</v>
      </c>
      <c r="C49" s="15" t="s">
        <v>88</v>
      </c>
      <c r="D49" s="16" t="s">
        <v>2</v>
      </c>
      <c r="E49" s="17" t="s">
        <v>89</v>
      </c>
      <c r="F49" s="18">
        <v>6338348</v>
      </c>
      <c r="G49" s="18">
        <v>507068</v>
      </c>
      <c r="H49" s="18">
        <f t="shared" si="0"/>
        <v>6845416</v>
      </c>
    </row>
    <row r="50" spans="1:9" ht="35.25" customHeight="1" x14ac:dyDescent="0.25">
      <c r="A50" s="15">
        <v>31</v>
      </c>
      <c r="B50" s="24">
        <v>45838</v>
      </c>
      <c r="C50" s="15" t="s">
        <v>90</v>
      </c>
      <c r="D50" s="16" t="s">
        <v>2</v>
      </c>
      <c r="E50" s="17" t="s">
        <v>91</v>
      </c>
      <c r="F50" s="18">
        <v>14165566</v>
      </c>
      <c r="G50" s="18">
        <v>1133245</v>
      </c>
      <c r="H50" s="18">
        <f t="shared" si="0"/>
        <v>15298811</v>
      </c>
    </row>
    <row r="51" spans="1:9" s="20" customFormat="1" ht="35.25" customHeight="1" x14ac:dyDescent="0.25">
      <c r="A51" s="31" t="s">
        <v>22</v>
      </c>
      <c r="B51" s="32"/>
      <c r="C51" s="32"/>
      <c r="D51" s="32"/>
      <c r="E51" s="33"/>
      <c r="F51" s="19">
        <f>SUM(F20:F50)</f>
        <v>222323389</v>
      </c>
      <c r="G51" s="19">
        <f>SUM(G20:G50)</f>
        <v>17785874</v>
      </c>
      <c r="H51" s="19">
        <f>SUM(H20:H50)</f>
        <v>240109263</v>
      </c>
      <c r="I51" s="41"/>
    </row>
    <row r="52" spans="1:9" s="20" customFormat="1" ht="35.25" customHeight="1" x14ac:dyDescent="0.25">
      <c r="A52" s="34" t="s">
        <v>92</v>
      </c>
      <c r="B52" s="35"/>
      <c r="C52" s="35"/>
      <c r="D52" s="35"/>
      <c r="E52" s="36"/>
      <c r="F52" s="19">
        <f>ROUND(F51*0.03,0)</f>
        <v>6669702</v>
      </c>
      <c r="G52" s="19">
        <f>ROUND(F52*0.08,0)</f>
        <v>533576</v>
      </c>
      <c r="H52" s="19">
        <f>F52+G52</f>
        <v>7203278</v>
      </c>
      <c r="I52" s="41"/>
    </row>
    <row r="54" spans="1:9" s="1" customFormat="1" ht="16.5" x14ac:dyDescent="0.25">
      <c r="A54" s="37" t="s">
        <v>23</v>
      </c>
      <c r="B54" s="37"/>
      <c r="C54" s="37"/>
      <c r="D54" s="37"/>
      <c r="E54" s="37"/>
      <c r="F54" s="37"/>
      <c r="G54" s="37"/>
      <c r="H54" s="37"/>
    </row>
    <row r="55" spans="1:9" s="1" customFormat="1" ht="16.5" x14ac:dyDescent="0.25">
      <c r="B55" s="2"/>
      <c r="D55" s="2"/>
      <c r="F55" s="3"/>
      <c r="G55" s="3"/>
      <c r="H55" s="3"/>
    </row>
    <row r="56" spans="1:9" s="1" customFormat="1" ht="16.5" x14ac:dyDescent="0.25">
      <c r="A56" s="4"/>
      <c r="B56" s="25" t="s">
        <v>24</v>
      </c>
      <c r="C56" s="25"/>
      <c r="D56" s="25"/>
      <c r="F56" s="26" t="s">
        <v>25</v>
      </c>
      <c r="G56" s="26"/>
      <c r="H56" s="26"/>
    </row>
    <row r="57" spans="1:9" s="1" customFormat="1" ht="16.5" x14ac:dyDescent="0.25">
      <c r="B57" s="27" t="s">
        <v>26</v>
      </c>
      <c r="C57" s="27"/>
      <c r="D57" s="27"/>
      <c r="F57" s="28" t="s">
        <v>26</v>
      </c>
      <c r="G57" s="28"/>
      <c r="H57" s="28"/>
    </row>
    <row r="58" spans="1:9" s="1" customFormat="1" ht="16.5" x14ac:dyDescent="0.25">
      <c r="B58" s="2"/>
      <c r="D58" s="2"/>
      <c r="F58" s="3"/>
      <c r="G58" s="3"/>
      <c r="H58" s="3"/>
    </row>
  </sheetData>
  <mergeCells count="16">
    <mergeCell ref="A6:H6"/>
    <mergeCell ref="B1:D1"/>
    <mergeCell ref="E1:H1"/>
    <mergeCell ref="B2:D2"/>
    <mergeCell ref="E2:H2"/>
    <mergeCell ref="E4:H4"/>
    <mergeCell ref="B56:D56"/>
    <mergeCell ref="F56:H56"/>
    <mergeCell ref="B57:D57"/>
    <mergeCell ref="F57:H57"/>
    <mergeCell ref="A7:H7"/>
    <mergeCell ref="C17:D17"/>
    <mergeCell ref="E17:F17"/>
    <mergeCell ref="A51:E51"/>
    <mergeCell ref="A52:E52"/>
    <mergeCell ref="A54:H54"/>
  </mergeCells>
  <printOptions horizontalCentered="1"/>
  <pageMargins left="0.7" right="0.7" top="0.5" bottom="0.5" header="0.3" footer="0.3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opLeftCell="A21" zoomScaleNormal="100" workbookViewId="0">
      <selection activeCell="I23" sqref="I23"/>
    </sheetView>
  </sheetViews>
  <sheetFormatPr defaultColWidth="9.140625" defaultRowHeight="15.75" x14ac:dyDescent="0.25"/>
  <cols>
    <col min="1" max="1" width="6.140625" style="14" customWidth="1"/>
    <col min="2" max="2" width="13" style="21" customWidth="1"/>
    <col min="3" max="3" width="14.42578125" style="14" customWidth="1"/>
    <col min="4" max="4" width="15.85546875" style="21" customWidth="1"/>
    <col min="5" max="5" width="37.85546875" style="14" customWidth="1"/>
    <col min="6" max="6" width="16" style="22" customWidth="1"/>
    <col min="7" max="7" width="15" style="22" customWidth="1"/>
    <col min="8" max="8" width="16.42578125" style="22" customWidth="1"/>
    <col min="9" max="9" width="23.7109375" style="14" customWidth="1"/>
    <col min="10" max="16384" width="9.140625" style="14"/>
  </cols>
  <sheetData>
    <row r="1" spans="1:8" s="1" customFormat="1" ht="16.5" x14ac:dyDescent="0.25">
      <c r="B1" s="38" t="s">
        <v>3</v>
      </c>
      <c r="C1" s="38"/>
      <c r="D1" s="38"/>
      <c r="E1" s="39" t="s">
        <v>4</v>
      </c>
      <c r="F1" s="39"/>
      <c r="G1" s="39"/>
      <c r="H1" s="39"/>
    </row>
    <row r="2" spans="1:8" s="1" customFormat="1" ht="16.5" x14ac:dyDescent="0.25">
      <c r="B2" s="38" t="s">
        <v>5</v>
      </c>
      <c r="C2" s="38"/>
      <c r="D2" s="38"/>
      <c r="E2" s="39" t="s">
        <v>6</v>
      </c>
      <c r="F2" s="39"/>
      <c r="G2" s="39"/>
      <c r="H2" s="39"/>
    </row>
    <row r="3" spans="1:8" s="1" customFormat="1" ht="27" customHeight="1" x14ac:dyDescent="0.25">
      <c r="B3" s="2"/>
      <c r="D3" s="2"/>
      <c r="F3" s="3"/>
      <c r="G3" s="3"/>
      <c r="H3" s="3"/>
    </row>
    <row r="4" spans="1:8" s="1" customFormat="1" ht="16.5" x14ac:dyDescent="0.25">
      <c r="B4" s="2"/>
      <c r="D4" s="2"/>
      <c r="E4" s="40" t="s">
        <v>29</v>
      </c>
      <c r="F4" s="40"/>
      <c r="G4" s="40"/>
      <c r="H4" s="40"/>
    </row>
    <row r="5" spans="1:8" s="1" customFormat="1" ht="16.5" x14ac:dyDescent="0.25">
      <c r="B5" s="2"/>
      <c r="D5" s="2"/>
      <c r="F5" s="3"/>
      <c r="G5" s="3"/>
      <c r="H5" s="3"/>
    </row>
    <row r="6" spans="1:8" s="1" customFormat="1" ht="16.5" x14ac:dyDescent="0.25">
      <c r="A6" s="25" t="s">
        <v>96</v>
      </c>
      <c r="B6" s="25"/>
      <c r="C6" s="25"/>
      <c r="D6" s="25"/>
      <c r="E6" s="25"/>
      <c r="F6" s="25"/>
      <c r="G6" s="25"/>
      <c r="H6" s="25"/>
    </row>
    <row r="7" spans="1:8" s="4" customFormat="1" ht="18.75" customHeight="1" x14ac:dyDescent="0.3">
      <c r="A7" s="29" t="s">
        <v>97</v>
      </c>
      <c r="B7" s="29"/>
      <c r="C7" s="29"/>
      <c r="D7" s="29"/>
      <c r="E7" s="29"/>
      <c r="F7" s="29"/>
      <c r="G7" s="29"/>
      <c r="H7" s="29"/>
    </row>
    <row r="8" spans="1:8" s="1" customFormat="1" ht="16.5" x14ac:dyDescent="0.25">
      <c r="B8" s="2"/>
      <c r="D8" s="2"/>
      <c r="F8" s="3"/>
      <c r="G8" s="3"/>
      <c r="H8" s="3"/>
    </row>
    <row r="9" spans="1:8" s="7" customFormat="1" ht="22.5" customHeight="1" x14ac:dyDescent="0.25">
      <c r="A9" s="5" t="s">
        <v>7</v>
      </c>
      <c r="B9" s="23"/>
      <c r="C9" s="5" t="s">
        <v>8</v>
      </c>
      <c r="D9" s="6"/>
      <c r="F9" s="8"/>
      <c r="G9" s="8"/>
      <c r="H9" s="8"/>
    </row>
    <row r="10" spans="1:8" s="7" customFormat="1" ht="22.5" customHeight="1" x14ac:dyDescent="0.25">
      <c r="A10" s="7" t="s">
        <v>9</v>
      </c>
      <c r="B10" s="6"/>
      <c r="C10" s="9" t="s">
        <v>10</v>
      </c>
      <c r="D10" s="6"/>
      <c r="F10" s="8"/>
      <c r="G10" s="8"/>
      <c r="H10" s="8"/>
    </row>
    <row r="11" spans="1:8" s="7" customFormat="1" ht="22.5" customHeight="1" x14ac:dyDescent="0.25">
      <c r="A11" s="7" t="s">
        <v>11</v>
      </c>
      <c r="B11" s="6"/>
      <c r="C11" s="7" t="s">
        <v>27</v>
      </c>
      <c r="D11" s="6"/>
      <c r="F11" s="8"/>
      <c r="G11" s="8"/>
      <c r="H11" s="8"/>
    </row>
    <row r="12" spans="1:8" s="7" customFormat="1" ht="22.5" customHeight="1" x14ac:dyDescent="0.25">
      <c r="A12" s="7" t="s">
        <v>12</v>
      </c>
      <c r="B12" s="6"/>
      <c r="C12" s="7" t="s">
        <v>13</v>
      </c>
      <c r="D12" s="6"/>
      <c r="E12" s="10" t="s">
        <v>14</v>
      </c>
      <c r="F12" s="8"/>
      <c r="G12" s="8"/>
      <c r="H12" s="8"/>
    </row>
    <row r="13" spans="1:8" s="7" customFormat="1" ht="22.5" customHeight="1" x14ac:dyDescent="0.25">
      <c r="A13" s="5"/>
      <c r="B13" s="23"/>
      <c r="C13" s="5"/>
      <c r="D13" s="6"/>
      <c r="F13" s="8"/>
      <c r="G13" s="8"/>
      <c r="H13" s="8"/>
    </row>
    <row r="14" spans="1:8" s="7" customFormat="1" ht="22.5" customHeight="1" x14ac:dyDescent="0.25">
      <c r="A14" s="5" t="s">
        <v>15</v>
      </c>
      <c r="B14" s="23"/>
      <c r="C14" s="5" t="s">
        <v>93</v>
      </c>
      <c r="D14" s="6"/>
      <c r="F14" s="8"/>
      <c r="G14" s="8"/>
      <c r="H14" s="8"/>
    </row>
    <row r="15" spans="1:8" s="7" customFormat="1" ht="22.5" customHeight="1" x14ac:dyDescent="0.25">
      <c r="A15" s="7" t="s">
        <v>9</v>
      </c>
      <c r="B15" s="6"/>
      <c r="C15" s="9" t="s">
        <v>94</v>
      </c>
      <c r="D15" s="6"/>
      <c r="F15" s="8"/>
      <c r="G15" s="8"/>
      <c r="H15" s="8"/>
    </row>
    <row r="16" spans="1:8" s="7" customFormat="1" ht="22.5" customHeight="1" x14ac:dyDescent="0.25">
      <c r="A16" s="7" t="s">
        <v>11</v>
      </c>
      <c r="B16" s="6"/>
      <c r="C16" s="9" t="s">
        <v>95</v>
      </c>
      <c r="D16" s="6"/>
      <c r="F16" s="8"/>
      <c r="G16" s="8"/>
      <c r="H16" s="8"/>
    </row>
    <row r="17" spans="1:9" s="7" customFormat="1" ht="22.5" customHeight="1" x14ac:dyDescent="0.25">
      <c r="A17" s="7" t="s">
        <v>12</v>
      </c>
      <c r="B17" s="6"/>
      <c r="C17" s="30"/>
      <c r="D17" s="30"/>
      <c r="E17" s="30" t="s">
        <v>16</v>
      </c>
      <c r="F17" s="30"/>
      <c r="G17" s="8"/>
      <c r="H17" s="8"/>
    </row>
    <row r="19" spans="1:9" ht="44.25" customHeight="1" x14ac:dyDescent="0.25">
      <c r="A19" s="11" t="s">
        <v>17</v>
      </c>
      <c r="B19" s="12" t="s">
        <v>0</v>
      </c>
      <c r="C19" s="11" t="s">
        <v>1</v>
      </c>
      <c r="D19" s="12" t="s">
        <v>18</v>
      </c>
      <c r="E19" s="11" t="s">
        <v>32</v>
      </c>
      <c r="F19" s="13" t="s">
        <v>19</v>
      </c>
      <c r="G19" s="13" t="s">
        <v>20</v>
      </c>
      <c r="H19" s="13" t="s">
        <v>21</v>
      </c>
    </row>
    <row r="20" spans="1:9" ht="35.25" customHeight="1" x14ac:dyDescent="0.25">
      <c r="A20" s="15">
        <v>1</v>
      </c>
      <c r="B20" s="24">
        <v>45850</v>
      </c>
      <c r="C20" s="15" t="s">
        <v>98</v>
      </c>
      <c r="D20" s="16" t="s">
        <v>2</v>
      </c>
      <c r="E20" s="17" t="s">
        <v>99</v>
      </c>
      <c r="F20" s="18">
        <v>6203263</v>
      </c>
      <c r="G20" s="18">
        <v>496261</v>
      </c>
      <c r="H20" s="18">
        <f>+F20+G20</f>
        <v>6699524</v>
      </c>
    </row>
    <row r="21" spans="1:9" ht="35.25" customHeight="1" x14ac:dyDescent="0.25">
      <c r="A21" s="15">
        <v>2</v>
      </c>
      <c r="B21" s="24">
        <v>45850</v>
      </c>
      <c r="C21" s="15" t="s">
        <v>100</v>
      </c>
      <c r="D21" s="16" t="s">
        <v>2</v>
      </c>
      <c r="E21" s="17" t="s">
        <v>101</v>
      </c>
      <c r="F21" s="18">
        <v>11063481</v>
      </c>
      <c r="G21" s="18">
        <v>885078</v>
      </c>
      <c r="H21" s="18">
        <f t="shared" ref="H21:H49" si="0">+F21+G21</f>
        <v>11948559</v>
      </c>
    </row>
    <row r="22" spans="1:9" ht="35.25" customHeight="1" x14ac:dyDescent="0.25">
      <c r="A22" s="15">
        <v>3</v>
      </c>
      <c r="B22" s="24">
        <v>45850</v>
      </c>
      <c r="C22" s="15" t="s">
        <v>102</v>
      </c>
      <c r="D22" s="16" t="s">
        <v>2</v>
      </c>
      <c r="E22" s="17" t="s">
        <v>103</v>
      </c>
      <c r="F22" s="18">
        <v>5529206</v>
      </c>
      <c r="G22" s="18">
        <v>442336</v>
      </c>
      <c r="H22" s="18">
        <f t="shared" si="0"/>
        <v>5971542</v>
      </c>
    </row>
    <row r="23" spans="1:9" ht="35.25" customHeight="1" x14ac:dyDescent="0.25">
      <c r="A23" s="15">
        <v>4</v>
      </c>
      <c r="B23" s="24">
        <v>45855</v>
      </c>
      <c r="C23" s="15" t="s">
        <v>104</v>
      </c>
      <c r="D23" s="16" t="s">
        <v>2</v>
      </c>
      <c r="E23" s="17" t="s">
        <v>105</v>
      </c>
      <c r="F23" s="18">
        <v>11921861</v>
      </c>
      <c r="G23" s="18">
        <v>953749</v>
      </c>
      <c r="H23" s="18">
        <f t="shared" si="0"/>
        <v>12875610</v>
      </c>
      <c r="I23" s="22">
        <f>F29+F38+F39+F40</f>
        <v>-4089339</v>
      </c>
    </row>
    <row r="24" spans="1:9" ht="35.25" customHeight="1" x14ac:dyDescent="0.25">
      <c r="A24" s="15">
        <v>5</v>
      </c>
      <c r="B24" s="24">
        <v>45857</v>
      </c>
      <c r="C24" s="15" t="s">
        <v>106</v>
      </c>
      <c r="D24" s="16" t="s">
        <v>2</v>
      </c>
      <c r="E24" s="17" t="s">
        <v>107</v>
      </c>
      <c r="F24" s="18">
        <v>9229772</v>
      </c>
      <c r="G24" s="18">
        <v>738382</v>
      </c>
      <c r="H24" s="18">
        <f t="shared" si="0"/>
        <v>9968154</v>
      </c>
    </row>
    <row r="25" spans="1:9" ht="35.25" customHeight="1" x14ac:dyDescent="0.25">
      <c r="A25" s="15">
        <v>6</v>
      </c>
      <c r="B25" s="24">
        <v>45861</v>
      </c>
      <c r="C25" s="15" t="s">
        <v>108</v>
      </c>
      <c r="D25" s="16" t="s">
        <v>2</v>
      </c>
      <c r="E25" s="17" t="s">
        <v>109</v>
      </c>
      <c r="F25" s="18">
        <v>15607588</v>
      </c>
      <c r="G25" s="18">
        <v>1248607</v>
      </c>
      <c r="H25" s="18">
        <f t="shared" si="0"/>
        <v>16856195</v>
      </c>
    </row>
    <row r="26" spans="1:9" ht="35.25" customHeight="1" x14ac:dyDescent="0.25">
      <c r="A26" s="15">
        <v>7</v>
      </c>
      <c r="B26" s="24">
        <v>45863</v>
      </c>
      <c r="C26" s="15" t="s">
        <v>110</v>
      </c>
      <c r="D26" s="16" t="s">
        <v>2</v>
      </c>
      <c r="E26" s="17" t="s">
        <v>111</v>
      </c>
      <c r="F26" s="18">
        <v>8295479</v>
      </c>
      <c r="G26" s="18">
        <v>663638</v>
      </c>
      <c r="H26" s="18">
        <f t="shared" si="0"/>
        <v>8959117</v>
      </c>
    </row>
    <row r="27" spans="1:9" ht="35.25" customHeight="1" x14ac:dyDescent="0.25">
      <c r="A27" s="15">
        <v>8</v>
      </c>
      <c r="B27" s="24">
        <v>45867</v>
      </c>
      <c r="C27" s="15" t="s">
        <v>112</v>
      </c>
      <c r="D27" s="16" t="s">
        <v>2</v>
      </c>
      <c r="E27" s="17" t="s">
        <v>113</v>
      </c>
      <c r="F27" s="18">
        <v>15067799</v>
      </c>
      <c r="G27" s="18">
        <v>1205424</v>
      </c>
      <c r="H27" s="18">
        <f t="shared" si="0"/>
        <v>16273223</v>
      </c>
    </row>
    <row r="28" spans="1:9" ht="35.25" customHeight="1" x14ac:dyDescent="0.25">
      <c r="A28" s="15">
        <v>9</v>
      </c>
      <c r="B28" s="24">
        <v>45869</v>
      </c>
      <c r="C28" s="15" t="s">
        <v>114</v>
      </c>
      <c r="D28" s="16" t="s">
        <v>2</v>
      </c>
      <c r="E28" s="17" t="s">
        <v>115</v>
      </c>
      <c r="F28" s="18">
        <v>6678910</v>
      </c>
      <c r="G28" s="18">
        <v>534313</v>
      </c>
      <c r="H28" s="18">
        <f t="shared" si="0"/>
        <v>7213223</v>
      </c>
    </row>
    <row r="29" spans="1:9" ht="35.25" customHeight="1" x14ac:dyDescent="0.25">
      <c r="A29" s="15">
        <v>10</v>
      </c>
      <c r="B29" s="24">
        <v>45861</v>
      </c>
      <c r="C29" s="15" t="s">
        <v>116</v>
      </c>
      <c r="D29" s="16" t="s">
        <v>40</v>
      </c>
      <c r="E29" s="17" t="s">
        <v>117</v>
      </c>
      <c r="F29" s="18">
        <v>-2574074</v>
      </c>
      <c r="G29" s="18">
        <v>-205926</v>
      </c>
      <c r="H29" s="18">
        <f t="shared" si="0"/>
        <v>-2780000</v>
      </c>
    </row>
    <row r="30" spans="1:9" ht="35.25" customHeight="1" x14ac:dyDescent="0.25">
      <c r="A30" s="15">
        <v>11</v>
      </c>
      <c r="B30" s="24">
        <v>45876</v>
      </c>
      <c r="C30" s="15" t="s">
        <v>118</v>
      </c>
      <c r="D30" s="16" t="s">
        <v>2</v>
      </c>
      <c r="E30" s="17" t="s">
        <v>119</v>
      </c>
      <c r="F30" s="18">
        <v>13102497</v>
      </c>
      <c r="G30" s="18">
        <v>1048200</v>
      </c>
      <c r="H30" s="18">
        <f t="shared" si="0"/>
        <v>14150697</v>
      </c>
    </row>
    <row r="31" spans="1:9" ht="35.25" customHeight="1" x14ac:dyDescent="0.25">
      <c r="A31" s="15">
        <v>12</v>
      </c>
      <c r="B31" s="24">
        <v>45878</v>
      </c>
      <c r="C31" s="15" t="s">
        <v>120</v>
      </c>
      <c r="D31" s="16" t="s">
        <v>2</v>
      </c>
      <c r="E31" s="17" t="s">
        <v>121</v>
      </c>
      <c r="F31" s="18">
        <v>5077957</v>
      </c>
      <c r="G31" s="18">
        <v>406237</v>
      </c>
      <c r="H31" s="18">
        <f t="shared" si="0"/>
        <v>5484194</v>
      </c>
    </row>
    <row r="32" spans="1:9" ht="35.25" customHeight="1" x14ac:dyDescent="0.25">
      <c r="A32" s="15">
        <v>13</v>
      </c>
      <c r="B32" s="24">
        <v>45883</v>
      </c>
      <c r="C32" s="15" t="s">
        <v>122</v>
      </c>
      <c r="D32" s="16" t="s">
        <v>2</v>
      </c>
      <c r="E32" s="17" t="s">
        <v>123</v>
      </c>
      <c r="F32" s="18">
        <v>13180750</v>
      </c>
      <c r="G32" s="18">
        <v>1054460</v>
      </c>
      <c r="H32" s="18">
        <f t="shared" si="0"/>
        <v>14235210</v>
      </c>
    </row>
    <row r="33" spans="1:8" ht="35.25" customHeight="1" x14ac:dyDescent="0.25">
      <c r="A33" s="15">
        <v>14</v>
      </c>
      <c r="B33" s="24">
        <v>45883</v>
      </c>
      <c r="C33" s="15" t="s">
        <v>124</v>
      </c>
      <c r="D33" s="16" t="s">
        <v>2</v>
      </c>
      <c r="E33" s="17" t="s">
        <v>125</v>
      </c>
      <c r="F33" s="18">
        <v>6339242</v>
      </c>
      <c r="G33" s="18">
        <v>507139</v>
      </c>
      <c r="H33" s="18">
        <f t="shared" si="0"/>
        <v>6846381</v>
      </c>
    </row>
    <row r="34" spans="1:8" ht="35.25" customHeight="1" x14ac:dyDescent="0.25">
      <c r="A34" s="15">
        <v>15</v>
      </c>
      <c r="B34" s="24">
        <v>45888</v>
      </c>
      <c r="C34" s="15" t="s">
        <v>126</v>
      </c>
      <c r="D34" s="16" t="s">
        <v>2</v>
      </c>
      <c r="E34" s="17" t="s">
        <v>127</v>
      </c>
      <c r="F34" s="18">
        <v>13723506</v>
      </c>
      <c r="G34" s="18">
        <v>1097880</v>
      </c>
      <c r="H34" s="18">
        <f t="shared" si="0"/>
        <v>14821386</v>
      </c>
    </row>
    <row r="35" spans="1:8" ht="35.25" customHeight="1" x14ac:dyDescent="0.25">
      <c r="A35" s="15">
        <v>16</v>
      </c>
      <c r="B35" s="24">
        <v>45891</v>
      </c>
      <c r="C35" s="15" t="s">
        <v>128</v>
      </c>
      <c r="D35" s="16" t="s">
        <v>2</v>
      </c>
      <c r="E35" s="17" t="s">
        <v>129</v>
      </c>
      <c r="F35" s="18">
        <v>8272926</v>
      </c>
      <c r="G35" s="18">
        <v>661834</v>
      </c>
      <c r="H35" s="18">
        <f t="shared" si="0"/>
        <v>8934760</v>
      </c>
    </row>
    <row r="36" spans="1:8" ht="35.25" customHeight="1" x14ac:dyDescent="0.25">
      <c r="A36" s="15">
        <v>17</v>
      </c>
      <c r="B36" s="24">
        <v>45894</v>
      </c>
      <c r="C36" s="15" t="s">
        <v>130</v>
      </c>
      <c r="D36" s="16" t="s">
        <v>2</v>
      </c>
      <c r="E36" s="17" t="s">
        <v>131</v>
      </c>
      <c r="F36" s="18">
        <v>14261678</v>
      </c>
      <c r="G36" s="18">
        <v>1140934</v>
      </c>
      <c r="H36" s="18">
        <f t="shared" si="0"/>
        <v>15402612</v>
      </c>
    </row>
    <row r="37" spans="1:8" ht="35.25" customHeight="1" x14ac:dyDescent="0.25">
      <c r="A37" s="15">
        <v>18</v>
      </c>
      <c r="B37" s="24">
        <v>45897</v>
      </c>
      <c r="C37" s="15" t="s">
        <v>132</v>
      </c>
      <c r="D37" s="16" t="s">
        <v>2</v>
      </c>
      <c r="E37" s="17" t="s">
        <v>133</v>
      </c>
      <c r="F37" s="18">
        <v>7730226</v>
      </c>
      <c r="G37" s="18">
        <v>618418</v>
      </c>
      <c r="H37" s="18">
        <f t="shared" si="0"/>
        <v>8348644</v>
      </c>
    </row>
    <row r="38" spans="1:8" ht="35.25" customHeight="1" x14ac:dyDescent="0.25">
      <c r="A38" s="15">
        <v>19</v>
      </c>
      <c r="B38" s="24">
        <v>45898</v>
      </c>
      <c r="C38" s="15" t="s">
        <v>134</v>
      </c>
      <c r="D38" s="16" t="s">
        <v>40</v>
      </c>
      <c r="E38" s="17" t="s">
        <v>41</v>
      </c>
      <c r="F38" s="18">
        <v>-233349</v>
      </c>
      <c r="G38" s="18">
        <v>-18668</v>
      </c>
      <c r="H38" s="18">
        <f t="shared" si="0"/>
        <v>-252017</v>
      </c>
    </row>
    <row r="39" spans="1:8" ht="35.25" customHeight="1" x14ac:dyDescent="0.25">
      <c r="A39" s="15">
        <v>20</v>
      </c>
      <c r="B39" s="24">
        <v>45898</v>
      </c>
      <c r="C39" s="15" t="s">
        <v>135</v>
      </c>
      <c r="D39" s="16" t="s">
        <v>40</v>
      </c>
      <c r="E39" s="17" t="s">
        <v>41</v>
      </c>
      <c r="F39" s="18">
        <v>-139931</v>
      </c>
      <c r="G39" s="18">
        <v>-11194</v>
      </c>
      <c r="H39" s="18">
        <f t="shared" si="0"/>
        <v>-151125</v>
      </c>
    </row>
    <row r="40" spans="1:8" ht="35.25" customHeight="1" x14ac:dyDescent="0.25">
      <c r="A40" s="15">
        <v>21</v>
      </c>
      <c r="B40" s="24">
        <v>45883</v>
      </c>
      <c r="C40" s="15" t="s">
        <v>136</v>
      </c>
      <c r="D40" s="16" t="s">
        <v>28</v>
      </c>
      <c r="E40" s="17" t="s">
        <v>41</v>
      </c>
      <c r="F40" s="18">
        <v>-1141985</v>
      </c>
      <c r="G40" s="18">
        <v>-91358</v>
      </c>
      <c r="H40" s="18">
        <f t="shared" si="0"/>
        <v>-1233343</v>
      </c>
    </row>
    <row r="41" spans="1:8" ht="35.25" customHeight="1" x14ac:dyDescent="0.25">
      <c r="A41" s="15">
        <v>22</v>
      </c>
      <c r="B41" s="24">
        <v>45905</v>
      </c>
      <c r="C41" s="15" t="s">
        <v>137</v>
      </c>
      <c r="D41" s="16" t="s">
        <v>2</v>
      </c>
      <c r="E41" s="17" t="s">
        <v>138</v>
      </c>
      <c r="F41" s="18">
        <v>17129196</v>
      </c>
      <c r="G41" s="18">
        <v>1370336</v>
      </c>
      <c r="H41" s="18">
        <f t="shared" si="0"/>
        <v>18499532</v>
      </c>
    </row>
    <row r="42" spans="1:8" ht="35.25" customHeight="1" x14ac:dyDescent="0.25">
      <c r="A42" s="15">
        <v>23</v>
      </c>
      <c r="B42" s="24">
        <v>45909</v>
      </c>
      <c r="C42" s="15" t="s">
        <v>139</v>
      </c>
      <c r="D42" s="16" t="s">
        <v>2</v>
      </c>
      <c r="E42" s="17" t="s">
        <v>140</v>
      </c>
      <c r="F42" s="18">
        <v>9949565</v>
      </c>
      <c r="G42" s="18">
        <v>795965</v>
      </c>
      <c r="H42" s="18">
        <f t="shared" si="0"/>
        <v>10745530</v>
      </c>
    </row>
    <row r="43" spans="1:8" ht="35.25" customHeight="1" x14ac:dyDescent="0.25">
      <c r="A43" s="15">
        <v>24</v>
      </c>
      <c r="B43" s="24">
        <v>45912</v>
      </c>
      <c r="C43" s="15" t="s">
        <v>141</v>
      </c>
      <c r="D43" s="16" t="s">
        <v>2</v>
      </c>
      <c r="E43" s="17" t="s">
        <v>142</v>
      </c>
      <c r="F43" s="18">
        <v>8451294</v>
      </c>
      <c r="G43" s="18">
        <v>676104</v>
      </c>
      <c r="H43" s="18">
        <f t="shared" si="0"/>
        <v>9127398</v>
      </c>
    </row>
    <row r="44" spans="1:8" ht="35.25" customHeight="1" x14ac:dyDescent="0.25">
      <c r="A44" s="15">
        <v>25</v>
      </c>
      <c r="B44" s="24">
        <v>45916</v>
      </c>
      <c r="C44" s="15" t="s">
        <v>143</v>
      </c>
      <c r="D44" s="16" t="s">
        <v>2</v>
      </c>
      <c r="E44" s="17" t="s">
        <v>144</v>
      </c>
      <c r="F44" s="18">
        <v>14149407</v>
      </c>
      <c r="G44" s="18">
        <v>1131953</v>
      </c>
      <c r="H44" s="18">
        <f t="shared" si="0"/>
        <v>15281360</v>
      </c>
    </row>
    <row r="45" spans="1:8" ht="35.25" customHeight="1" x14ac:dyDescent="0.25">
      <c r="A45" s="15">
        <v>26</v>
      </c>
      <c r="B45" s="24">
        <v>45919</v>
      </c>
      <c r="C45" s="15" t="s">
        <v>145</v>
      </c>
      <c r="D45" s="16" t="s">
        <v>2</v>
      </c>
      <c r="E45" s="17" t="s">
        <v>146</v>
      </c>
      <c r="F45" s="18">
        <v>6232794</v>
      </c>
      <c r="G45" s="18">
        <v>498624</v>
      </c>
      <c r="H45" s="18">
        <f t="shared" si="0"/>
        <v>6731418</v>
      </c>
    </row>
    <row r="46" spans="1:8" ht="35.25" customHeight="1" x14ac:dyDescent="0.25">
      <c r="A46" s="15">
        <v>27</v>
      </c>
      <c r="B46" s="24">
        <v>45925</v>
      </c>
      <c r="C46" s="15" t="s">
        <v>147</v>
      </c>
      <c r="D46" s="16" t="s">
        <v>2</v>
      </c>
      <c r="E46" s="17" t="s">
        <v>148</v>
      </c>
      <c r="F46" s="18">
        <v>12829855</v>
      </c>
      <c r="G46" s="18">
        <v>1026388</v>
      </c>
      <c r="H46" s="18">
        <f t="shared" si="0"/>
        <v>13856243</v>
      </c>
    </row>
    <row r="47" spans="1:8" ht="35.25" customHeight="1" x14ac:dyDescent="0.25">
      <c r="A47" s="15">
        <v>28</v>
      </c>
      <c r="B47" s="24">
        <v>45929</v>
      </c>
      <c r="C47" s="15" t="s">
        <v>149</v>
      </c>
      <c r="D47" s="16" t="s">
        <v>2</v>
      </c>
      <c r="E47" s="17" t="s">
        <v>395</v>
      </c>
      <c r="F47" s="18">
        <v>5620025</v>
      </c>
      <c r="G47" s="18">
        <v>449602</v>
      </c>
      <c r="H47" s="18">
        <f t="shared" si="0"/>
        <v>6069627</v>
      </c>
    </row>
    <row r="48" spans="1:8" ht="35.25" customHeight="1" x14ac:dyDescent="0.25">
      <c r="A48" s="15">
        <v>29</v>
      </c>
      <c r="B48" s="24">
        <v>45929</v>
      </c>
      <c r="C48" s="15" t="s">
        <v>150</v>
      </c>
      <c r="D48" s="16" t="s">
        <v>2</v>
      </c>
      <c r="E48" s="17" t="s">
        <v>396</v>
      </c>
      <c r="F48" s="18">
        <v>14950898</v>
      </c>
      <c r="G48" s="18">
        <v>1196072</v>
      </c>
      <c r="H48" s="18">
        <f t="shared" si="0"/>
        <v>16146970</v>
      </c>
    </row>
    <row r="49" spans="1:8" ht="35.25" customHeight="1" x14ac:dyDescent="0.25">
      <c r="A49" s="15">
        <v>30</v>
      </c>
      <c r="B49" s="24">
        <v>45930</v>
      </c>
      <c r="C49" s="15" t="s">
        <v>151</v>
      </c>
      <c r="D49" s="16" t="s">
        <v>2</v>
      </c>
      <c r="E49" s="17" t="s">
        <v>397</v>
      </c>
      <c r="F49" s="18">
        <v>6473319</v>
      </c>
      <c r="G49" s="18">
        <v>517866</v>
      </c>
      <c r="H49" s="18">
        <f t="shared" si="0"/>
        <v>6991185</v>
      </c>
    </row>
    <row r="50" spans="1:8" s="20" customFormat="1" ht="35.25" customHeight="1" x14ac:dyDescent="0.25">
      <c r="A50" s="31" t="s">
        <v>22</v>
      </c>
      <c r="B50" s="32"/>
      <c r="C50" s="32"/>
      <c r="D50" s="32"/>
      <c r="E50" s="33"/>
      <c r="F50" s="19">
        <f>SUM(F20:F49)</f>
        <v>262983155</v>
      </c>
      <c r="G50" s="19">
        <f>SUM(G20:G49)</f>
        <v>21038654</v>
      </c>
      <c r="H50" s="19">
        <f>SUM(H20:H49)</f>
        <v>284021809</v>
      </c>
    </row>
    <row r="51" spans="1:8" s="20" customFormat="1" ht="35.25" customHeight="1" x14ac:dyDescent="0.25">
      <c r="A51" s="34" t="s">
        <v>92</v>
      </c>
      <c r="B51" s="35"/>
      <c r="C51" s="35"/>
      <c r="D51" s="35"/>
      <c r="E51" s="36"/>
      <c r="F51" s="19">
        <f>ROUND(F50*0.03,0)</f>
        <v>7889495</v>
      </c>
      <c r="G51" s="19">
        <f>ROUND(F51*0.08,0)</f>
        <v>631160</v>
      </c>
      <c r="H51" s="19">
        <f>F51+G51</f>
        <v>8520655</v>
      </c>
    </row>
    <row r="53" spans="1:8" s="1" customFormat="1" ht="16.5" x14ac:dyDescent="0.25">
      <c r="A53" s="37" t="s">
        <v>23</v>
      </c>
      <c r="B53" s="37"/>
      <c r="C53" s="37"/>
      <c r="D53" s="37"/>
      <c r="E53" s="37"/>
      <c r="F53" s="37"/>
      <c r="G53" s="37"/>
      <c r="H53" s="37"/>
    </row>
    <row r="54" spans="1:8" s="1" customFormat="1" ht="16.5" x14ac:dyDescent="0.25">
      <c r="B54" s="2"/>
      <c r="D54" s="2"/>
      <c r="F54" s="3"/>
      <c r="G54" s="3"/>
      <c r="H54" s="3"/>
    </row>
    <row r="55" spans="1:8" s="1" customFormat="1" ht="16.5" x14ac:dyDescent="0.25">
      <c r="A55" s="4"/>
      <c r="B55" s="25" t="s">
        <v>24</v>
      </c>
      <c r="C55" s="25"/>
      <c r="D55" s="25"/>
      <c r="F55" s="26" t="s">
        <v>25</v>
      </c>
      <c r="G55" s="26"/>
      <c r="H55" s="26"/>
    </row>
    <row r="56" spans="1:8" s="1" customFormat="1" ht="16.5" x14ac:dyDescent="0.25">
      <c r="B56" s="27" t="s">
        <v>26</v>
      </c>
      <c r="C56" s="27"/>
      <c r="D56" s="27"/>
      <c r="F56" s="28" t="s">
        <v>26</v>
      </c>
      <c r="G56" s="28"/>
      <c r="H56" s="28"/>
    </row>
    <row r="57" spans="1:8" s="1" customFormat="1" ht="16.5" x14ac:dyDescent="0.25">
      <c r="B57" s="2"/>
      <c r="D57" s="2"/>
      <c r="F57" s="3"/>
      <c r="G57" s="3"/>
      <c r="H57" s="3"/>
    </row>
  </sheetData>
  <mergeCells count="16">
    <mergeCell ref="B55:D55"/>
    <mergeCell ref="F55:H55"/>
    <mergeCell ref="B56:D56"/>
    <mergeCell ref="F56:H56"/>
    <mergeCell ref="A7:H7"/>
    <mergeCell ref="C17:D17"/>
    <mergeCell ref="E17:F17"/>
    <mergeCell ref="A50:E50"/>
    <mergeCell ref="A51:E51"/>
    <mergeCell ref="A53:H53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6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topLeftCell="A42" zoomScaleNormal="100" workbookViewId="0">
      <selection activeCell="I48" sqref="I48"/>
    </sheetView>
  </sheetViews>
  <sheetFormatPr defaultColWidth="9.140625" defaultRowHeight="15.75" x14ac:dyDescent="0.25"/>
  <cols>
    <col min="1" max="1" width="6.140625" style="14" customWidth="1"/>
    <col min="2" max="2" width="13" style="21" customWidth="1"/>
    <col min="3" max="3" width="14.42578125" style="14" customWidth="1"/>
    <col min="4" max="4" width="15.85546875" style="21" customWidth="1"/>
    <col min="5" max="5" width="37.85546875" style="14" customWidth="1"/>
    <col min="6" max="6" width="16" style="22" customWidth="1"/>
    <col min="7" max="7" width="15" style="22" customWidth="1"/>
    <col min="8" max="8" width="16.42578125" style="22" customWidth="1"/>
    <col min="9" max="9" width="23.7109375" style="14" customWidth="1"/>
    <col min="10" max="16384" width="9.140625" style="14"/>
  </cols>
  <sheetData>
    <row r="1" spans="1:8" s="1" customFormat="1" ht="16.5" x14ac:dyDescent="0.25">
      <c r="B1" s="38" t="s">
        <v>3</v>
      </c>
      <c r="C1" s="38"/>
      <c r="D1" s="38"/>
      <c r="E1" s="39" t="s">
        <v>4</v>
      </c>
      <c r="F1" s="39"/>
      <c r="G1" s="39"/>
      <c r="H1" s="39"/>
    </row>
    <row r="2" spans="1:8" s="1" customFormat="1" ht="16.5" x14ac:dyDescent="0.25">
      <c r="B2" s="38" t="s">
        <v>5</v>
      </c>
      <c r="C2" s="38"/>
      <c r="D2" s="38"/>
      <c r="E2" s="39" t="s">
        <v>6</v>
      </c>
      <c r="F2" s="39"/>
      <c r="G2" s="39"/>
      <c r="H2" s="39"/>
    </row>
    <row r="3" spans="1:8" s="1" customFormat="1" ht="27" customHeight="1" x14ac:dyDescent="0.25">
      <c r="B3" s="2"/>
      <c r="D3" s="2"/>
      <c r="F3" s="3"/>
      <c r="G3" s="3"/>
      <c r="H3" s="3"/>
    </row>
    <row r="4" spans="1:8" s="1" customFormat="1" ht="16.5" x14ac:dyDescent="0.25">
      <c r="B4" s="2"/>
      <c r="D4" s="2"/>
      <c r="E4" s="40" t="s">
        <v>398</v>
      </c>
      <c r="F4" s="40"/>
      <c r="G4" s="40"/>
      <c r="H4" s="40"/>
    </row>
    <row r="5" spans="1:8" s="1" customFormat="1" ht="16.5" x14ac:dyDescent="0.25">
      <c r="B5" s="2"/>
      <c r="D5" s="2"/>
      <c r="F5" s="3"/>
      <c r="G5" s="3"/>
      <c r="H5" s="3"/>
    </row>
    <row r="6" spans="1:8" s="1" customFormat="1" ht="16.5" x14ac:dyDescent="0.25">
      <c r="A6" s="25" t="s">
        <v>399</v>
      </c>
      <c r="B6" s="25"/>
      <c r="C6" s="25"/>
      <c r="D6" s="25"/>
      <c r="E6" s="25"/>
      <c r="F6" s="25"/>
      <c r="G6" s="25"/>
      <c r="H6" s="25"/>
    </row>
    <row r="7" spans="1:8" s="4" customFormat="1" ht="18.75" customHeight="1" x14ac:dyDescent="0.3">
      <c r="A7" s="29" t="s">
        <v>400</v>
      </c>
      <c r="B7" s="29"/>
      <c r="C7" s="29"/>
      <c r="D7" s="29"/>
      <c r="E7" s="29"/>
      <c r="F7" s="29"/>
      <c r="G7" s="29"/>
      <c r="H7" s="29"/>
    </row>
    <row r="8" spans="1:8" s="1" customFormat="1" ht="16.5" x14ac:dyDescent="0.25">
      <c r="B8" s="2"/>
      <c r="D8" s="2"/>
      <c r="F8" s="3"/>
      <c r="G8" s="3"/>
      <c r="H8" s="3"/>
    </row>
    <row r="9" spans="1:8" s="7" customFormat="1" ht="22.5" customHeight="1" x14ac:dyDescent="0.25">
      <c r="A9" s="5" t="s">
        <v>7</v>
      </c>
      <c r="B9" s="23"/>
      <c r="C9" s="5" t="s">
        <v>8</v>
      </c>
      <c r="D9" s="6"/>
      <c r="F9" s="8"/>
      <c r="G9" s="8"/>
      <c r="H9" s="8"/>
    </row>
    <row r="10" spans="1:8" s="7" customFormat="1" ht="22.5" customHeight="1" x14ac:dyDescent="0.25">
      <c r="A10" s="7" t="s">
        <v>9</v>
      </c>
      <c r="B10" s="6"/>
      <c r="C10" s="9" t="s">
        <v>10</v>
      </c>
      <c r="D10" s="6"/>
      <c r="F10" s="8"/>
      <c r="G10" s="8"/>
      <c r="H10" s="8"/>
    </row>
    <row r="11" spans="1:8" s="7" customFormat="1" ht="22.5" customHeight="1" x14ac:dyDescent="0.25">
      <c r="A11" s="7" t="s">
        <v>11</v>
      </c>
      <c r="B11" s="6"/>
      <c r="C11" s="7" t="s">
        <v>27</v>
      </c>
      <c r="D11" s="6"/>
      <c r="F11" s="8"/>
      <c r="G11" s="8"/>
      <c r="H11" s="8"/>
    </row>
    <row r="12" spans="1:8" s="7" customFormat="1" ht="22.5" customHeight="1" x14ac:dyDescent="0.25">
      <c r="A12" s="7" t="s">
        <v>12</v>
      </c>
      <c r="B12" s="6"/>
      <c r="C12" s="7" t="s">
        <v>13</v>
      </c>
      <c r="D12" s="6"/>
      <c r="E12" s="10" t="s">
        <v>14</v>
      </c>
      <c r="F12" s="8"/>
      <c r="G12" s="8"/>
      <c r="H12" s="8"/>
    </row>
    <row r="13" spans="1:8" s="7" customFormat="1" ht="22.5" customHeight="1" x14ac:dyDescent="0.25">
      <c r="A13" s="5"/>
      <c r="B13" s="23"/>
      <c r="C13" s="5"/>
      <c r="D13" s="6"/>
      <c r="F13" s="8"/>
      <c r="G13" s="8"/>
      <c r="H13" s="8"/>
    </row>
    <row r="14" spans="1:8" s="7" customFormat="1" ht="22.5" customHeight="1" x14ac:dyDescent="0.25">
      <c r="A14" s="5" t="s">
        <v>15</v>
      </c>
      <c r="B14" s="23"/>
      <c r="C14" s="5" t="s">
        <v>93</v>
      </c>
      <c r="D14" s="6"/>
      <c r="F14" s="8"/>
      <c r="G14" s="8"/>
      <c r="H14" s="8"/>
    </row>
    <row r="15" spans="1:8" s="7" customFormat="1" ht="22.5" customHeight="1" x14ac:dyDescent="0.25">
      <c r="A15" s="7" t="s">
        <v>9</v>
      </c>
      <c r="B15" s="6"/>
      <c r="C15" s="9" t="s">
        <v>94</v>
      </c>
      <c r="D15" s="6"/>
      <c r="F15" s="8"/>
      <c r="G15" s="8"/>
      <c r="H15" s="8"/>
    </row>
    <row r="16" spans="1:8" s="7" customFormat="1" ht="22.5" customHeight="1" x14ac:dyDescent="0.25">
      <c r="A16" s="7" t="s">
        <v>11</v>
      </c>
      <c r="B16" s="6"/>
      <c r="C16" s="9" t="s">
        <v>95</v>
      </c>
      <c r="D16" s="6"/>
      <c r="F16" s="8"/>
      <c r="G16" s="8"/>
      <c r="H16" s="8"/>
    </row>
    <row r="17" spans="1:8" s="7" customFormat="1" ht="22.5" customHeight="1" x14ac:dyDescent="0.25">
      <c r="A17" s="7" t="s">
        <v>12</v>
      </c>
      <c r="B17" s="6"/>
      <c r="C17" s="30"/>
      <c r="D17" s="30"/>
      <c r="E17" s="30" t="s">
        <v>16</v>
      </c>
      <c r="F17" s="30"/>
      <c r="G17" s="8"/>
      <c r="H17" s="8"/>
    </row>
    <row r="19" spans="1:8" ht="44.25" customHeight="1" x14ac:dyDescent="0.25">
      <c r="A19" s="11" t="s">
        <v>17</v>
      </c>
      <c r="B19" s="12" t="s">
        <v>0</v>
      </c>
      <c r="C19" s="11" t="s">
        <v>1</v>
      </c>
      <c r="D19" s="12" t="s">
        <v>18</v>
      </c>
      <c r="E19" s="11" t="s">
        <v>32</v>
      </c>
      <c r="F19" s="13" t="s">
        <v>19</v>
      </c>
      <c r="G19" s="13" t="s">
        <v>20</v>
      </c>
      <c r="H19" s="13" t="s">
        <v>21</v>
      </c>
    </row>
    <row r="20" spans="1:8" ht="35.25" customHeight="1" x14ac:dyDescent="0.25">
      <c r="A20" s="15">
        <v>1</v>
      </c>
      <c r="B20" s="24">
        <v>45936</v>
      </c>
      <c r="C20" s="15" t="s">
        <v>401</v>
      </c>
      <c r="D20" s="16" t="s">
        <v>2</v>
      </c>
      <c r="E20" s="17" t="s">
        <v>402</v>
      </c>
      <c r="F20" s="18">
        <v>11129929</v>
      </c>
      <c r="G20" s="18">
        <v>890394</v>
      </c>
      <c r="H20" s="18">
        <f>+F20+G20</f>
        <v>12020323</v>
      </c>
    </row>
    <row r="21" spans="1:8" ht="35.25" customHeight="1" x14ac:dyDescent="0.25">
      <c r="A21" s="15">
        <v>2</v>
      </c>
      <c r="B21" s="24">
        <v>45940</v>
      </c>
      <c r="C21" s="15" t="s">
        <v>403</v>
      </c>
      <c r="D21" s="16" t="s">
        <v>2</v>
      </c>
      <c r="E21" s="17" t="s">
        <v>404</v>
      </c>
      <c r="F21" s="18">
        <v>6487403</v>
      </c>
      <c r="G21" s="18">
        <v>518992</v>
      </c>
      <c r="H21" s="18">
        <f t="shared" ref="H21:H49" si="0">+F21+G21</f>
        <v>7006395</v>
      </c>
    </row>
    <row r="22" spans="1:8" ht="35.25" customHeight="1" x14ac:dyDescent="0.25">
      <c r="A22" s="15">
        <v>3</v>
      </c>
      <c r="B22" s="24">
        <v>45944</v>
      </c>
      <c r="C22" s="15" t="s">
        <v>405</v>
      </c>
      <c r="D22" s="16" t="s">
        <v>2</v>
      </c>
      <c r="E22" s="17" t="s">
        <v>406</v>
      </c>
      <c r="F22" s="18">
        <v>12987113</v>
      </c>
      <c r="G22" s="18">
        <v>1038969</v>
      </c>
      <c r="H22" s="18">
        <f t="shared" si="0"/>
        <v>14026082</v>
      </c>
    </row>
    <row r="23" spans="1:8" ht="35.25" customHeight="1" x14ac:dyDescent="0.25">
      <c r="A23" s="15">
        <v>4</v>
      </c>
      <c r="B23" s="24">
        <v>45947</v>
      </c>
      <c r="C23" s="15" t="s">
        <v>407</v>
      </c>
      <c r="D23" s="16" t="s">
        <v>2</v>
      </c>
      <c r="E23" s="17" t="s">
        <v>408</v>
      </c>
      <c r="F23" s="18">
        <v>7144855</v>
      </c>
      <c r="G23" s="18">
        <v>571588</v>
      </c>
      <c r="H23" s="18">
        <f t="shared" si="0"/>
        <v>7716443</v>
      </c>
    </row>
    <row r="24" spans="1:8" ht="35.25" customHeight="1" x14ac:dyDescent="0.25">
      <c r="A24" s="15">
        <v>5</v>
      </c>
      <c r="B24" s="24">
        <v>45950</v>
      </c>
      <c r="C24" s="15" t="s">
        <v>409</v>
      </c>
      <c r="D24" s="16" t="s">
        <v>2</v>
      </c>
      <c r="E24" s="17" t="s">
        <v>410</v>
      </c>
      <c r="F24" s="18">
        <v>14143819</v>
      </c>
      <c r="G24" s="18">
        <v>1131506</v>
      </c>
      <c r="H24" s="18">
        <f t="shared" si="0"/>
        <v>15275325</v>
      </c>
    </row>
    <row r="25" spans="1:8" ht="35.25" customHeight="1" x14ac:dyDescent="0.25">
      <c r="A25" s="15">
        <v>6</v>
      </c>
      <c r="B25" s="24">
        <v>45954</v>
      </c>
      <c r="C25" s="15" t="s">
        <v>411</v>
      </c>
      <c r="D25" s="16" t="s">
        <v>2</v>
      </c>
      <c r="E25" s="17" t="s">
        <v>412</v>
      </c>
      <c r="F25" s="18">
        <v>467727</v>
      </c>
      <c r="G25" s="18">
        <v>37418</v>
      </c>
      <c r="H25" s="18">
        <f t="shared" si="0"/>
        <v>505145</v>
      </c>
    </row>
    <row r="26" spans="1:8" ht="35.25" customHeight="1" x14ac:dyDescent="0.25">
      <c r="A26" s="15">
        <v>7</v>
      </c>
      <c r="B26" s="24">
        <v>45954</v>
      </c>
      <c r="C26" s="15" t="s">
        <v>413</v>
      </c>
      <c r="D26" s="16" t="s">
        <v>2</v>
      </c>
      <c r="E26" s="17" t="s">
        <v>414</v>
      </c>
      <c r="F26" s="18">
        <v>6707833</v>
      </c>
      <c r="G26" s="18">
        <v>536627</v>
      </c>
      <c r="H26" s="18">
        <f t="shared" si="0"/>
        <v>7244460</v>
      </c>
    </row>
    <row r="27" spans="1:8" ht="35.25" customHeight="1" x14ac:dyDescent="0.25">
      <c r="A27" s="15">
        <v>8</v>
      </c>
      <c r="B27" s="24">
        <v>45957</v>
      </c>
      <c r="C27" s="15" t="s">
        <v>415</v>
      </c>
      <c r="D27" s="16" t="s">
        <v>2</v>
      </c>
      <c r="E27" s="17" t="s">
        <v>416</v>
      </c>
      <c r="F27" s="18">
        <v>13034125</v>
      </c>
      <c r="G27" s="18">
        <v>1042730</v>
      </c>
      <c r="H27" s="18">
        <f t="shared" si="0"/>
        <v>14076855</v>
      </c>
    </row>
    <row r="28" spans="1:8" ht="35.25" customHeight="1" x14ac:dyDescent="0.25">
      <c r="A28" s="15">
        <v>9</v>
      </c>
      <c r="B28" s="24">
        <v>45961</v>
      </c>
      <c r="C28" s="15" t="s">
        <v>417</v>
      </c>
      <c r="D28" s="16" t="s">
        <v>2</v>
      </c>
      <c r="E28" s="17" t="s">
        <v>418</v>
      </c>
      <c r="F28" s="18">
        <v>7491283</v>
      </c>
      <c r="G28" s="18">
        <v>599303</v>
      </c>
      <c r="H28" s="18">
        <f t="shared" si="0"/>
        <v>8090586</v>
      </c>
    </row>
    <row r="29" spans="1:8" ht="35.25" customHeight="1" x14ac:dyDescent="0.25">
      <c r="A29" s="15">
        <v>10</v>
      </c>
      <c r="B29" s="24">
        <v>45964</v>
      </c>
      <c r="C29" s="15" t="s">
        <v>419</v>
      </c>
      <c r="D29" s="16" t="s">
        <v>2</v>
      </c>
      <c r="E29" s="17" t="s">
        <v>420</v>
      </c>
      <c r="F29" s="18">
        <v>13213150</v>
      </c>
      <c r="G29" s="18">
        <v>1057052</v>
      </c>
      <c r="H29" s="18">
        <f t="shared" si="0"/>
        <v>14270202</v>
      </c>
    </row>
    <row r="30" spans="1:8" ht="35.25" customHeight="1" x14ac:dyDescent="0.25">
      <c r="A30" s="15">
        <v>11</v>
      </c>
      <c r="B30" s="24">
        <v>45967</v>
      </c>
      <c r="C30" s="15" t="s">
        <v>421</v>
      </c>
      <c r="D30" s="16" t="s">
        <v>2</v>
      </c>
      <c r="E30" s="17" t="s">
        <v>422</v>
      </c>
      <c r="F30" s="18">
        <v>8345981</v>
      </c>
      <c r="G30" s="18">
        <v>667678</v>
      </c>
      <c r="H30" s="18">
        <f t="shared" si="0"/>
        <v>9013659</v>
      </c>
    </row>
    <row r="31" spans="1:8" ht="35.25" customHeight="1" x14ac:dyDescent="0.25">
      <c r="A31" s="15">
        <v>12</v>
      </c>
      <c r="B31" s="24">
        <v>45972</v>
      </c>
      <c r="C31" s="15" t="s">
        <v>423</v>
      </c>
      <c r="D31" s="16" t="s">
        <v>2</v>
      </c>
      <c r="E31" s="17" t="s">
        <v>424</v>
      </c>
      <c r="F31" s="18">
        <v>15319799</v>
      </c>
      <c r="G31" s="18">
        <v>1225584</v>
      </c>
      <c r="H31" s="18">
        <f t="shared" si="0"/>
        <v>16545383</v>
      </c>
    </row>
    <row r="32" spans="1:8" ht="35.25" customHeight="1" x14ac:dyDescent="0.25">
      <c r="A32" s="15">
        <v>13</v>
      </c>
      <c r="B32" s="24">
        <v>45973</v>
      </c>
      <c r="C32" s="15" t="s">
        <v>425</v>
      </c>
      <c r="D32" s="16" t="s">
        <v>2</v>
      </c>
      <c r="E32" s="17" t="s">
        <v>426</v>
      </c>
      <c r="F32" s="18">
        <v>9074758</v>
      </c>
      <c r="G32" s="18">
        <v>725981</v>
      </c>
      <c r="H32" s="18">
        <f t="shared" si="0"/>
        <v>9800739</v>
      </c>
    </row>
    <row r="33" spans="1:9" ht="35.25" customHeight="1" x14ac:dyDescent="0.25">
      <c r="A33" s="15">
        <v>14</v>
      </c>
      <c r="B33" s="24">
        <v>45979</v>
      </c>
      <c r="C33" s="15" t="s">
        <v>427</v>
      </c>
      <c r="D33" s="16" t="s">
        <v>2</v>
      </c>
      <c r="E33" s="17" t="s">
        <v>428</v>
      </c>
      <c r="F33" s="18">
        <v>12438543</v>
      </c>
      <c r="G33" s="18">
        <v>995083</v>
      </c>
      <c r="H33" s="18">
        <f t="shared" si="0"/>
        <v>13433626</v>
      </c>
    </row>
    <row r="34" spans="1:9" ht="35.25" customHeight="1" x14ac:dyDescent="0.25">
      <c r="A34" s="15">
        <v>15</v>
      </c>
      <c r="B34" s="24">
        <v>45981</v>
      </c>
      <c r="C34" s="15" t="s">
        <v>429</v>
      </c>
      <c r="D34" s="16" t="s">
        <v>2</v>
      </c>
      <c r="E34" s="17" t="s">
        <v>430</v>
      </c>
      <c r="F34" s="18">
        <v>9076906</v>
      </c>
      <c r="G34" s="18">
        <v>726152</v>
      </c>
      <c r="H34" s="18">
        <f t="shared" si="0"/>
        <v>9803058</v>
      </c>
    </row>
    <row r="35" spans="1:9" ht="35.25" customHeight="1" x14ac:dyDescent="0.25">
      <c r="A35" s="15">
        <v>16</v>
      </c>
      <c r="B35" s="24">
        <v>45986</v>
      </c>
      <c r="C35" s="15" t="s">
        <v>431</v>
      </c>
      <c r="D35" s="16" t="s">
        <v>2</v>
      </c>
      <c r="E35" s="17" t="s">
        <v>432</v>
      </c>
      <c r="F35" s="18">
        <v>14892013</v>
      </c>
      <c r="G35" s="18">
        <v>1191361</v>
      </c>
      <c r="H35" s="18">
        <f t="shared" si="0"/>
        <v>16083374</v>
      </c>
    </row>
    <row r="36" spans="1:9" ht="35.25" customHeight="1" x14ac:dyDescent="0.25">
      <c r="A36" s="15">
        <v>17</v>
      </c>
      <c r="B36" s="24">
        <v>45988</v>
      </c>
      <c r="C36" s="15" t="s">
        <v>433</v>
      </c>
      <c r="D36" s="16" t="s">
        <v>2</v>
      </c>
      <c r="E36" s="17" t="s">
        <v>434</v>
      </c>
      <c r="F36" s="18">
        <v>7884698</v>
      </c>
      <c r="G36" s="18">
        <v>630776</v>
      </c>
      <c r="H36" s="18">
        <f t="shared" si="0"/>
        <v>8515474</v>
      </c>
    </row>
    <row r="37" spans="1:9" ht="35.25" customHeight="1" x14ac:dyDescent="0.25">
      <c r="A37" s="15">
        <v>18</v>
      </c>
      <c r="B37" s="24">
        <v>45990</v>
      </c>
      <c r="C37" s="15" t="s">
        <v>435</v>
      </c>
      <c r="D37" s="16" t="s">
        <v>2</v>
      </c>
      <c r="E37" s="17" t="s">
        <v>436</v>
      </c>
      <c r="F37" s="18">
        <v>14266953</v>
      </c>
      <c r="G37" s="18">
        <v>1141356</v>
      </c>
      <c r="H37" s="18">
        <f t="shared" si="0"/>
        <v>15408309</v>
      </c>
    </row>
    <row r="38" spans="1:9" ht="35.25" customHeight="1" x14ac:dyDescent="0.25">
      <c r="A38" s="15">
        <v>19</v>
      </c>
      <c r="B38" s="24">
        <v>45996</v>
      </c>
      <c r="C38" s="15" t="s">
        <v>437</v>
      </c>
      <c r="D38" s="16" t="s">
        <v>2</v>
      </c>
      <c r="E38" s="17" t="s">
        <v>438</v>
      </c>
      <c r="F38" s="18">
        <v>7867855</v>
      </c>
      <c r="G38" s="18">
        <v>629428</v>
      </c>
      <c r="H38" s="18">
        <f t="shared" si="0"/>
        <v>8497283</v>
      </c>
    </row>
    <row r="39" spans="1:9" ht="35.25" customHeight="1" x14ac:dyDescent="0.25">
      <c r="A39" s="15">
        <v>20</v>
      </c>
      <c r="B39" s="24">
        <v>46001</v>
      </c>
      <c r="C39" s="15" t="s">
        <v>439</v>
      </c>
      <c r="D39" s="16" t="s">
        <v>2</v>
      </c>
      <c r="E39" s="17" t="s">
        <v>440</v>
      </c>
      <c r="F39" s="18">
        <v>13445767</v>
      </c>
      <c r="G39" s="18">
        <v>1075661</v>
      </c>
      <c r="H39" s="18">
        <f t="shared" si="0"/>
        <v>14521428</v>
      </c>
    </row>
    <row r="40" spans="1:9" ht="35.25" customHeight="1" x14ac:dyDescent="0.25">
      <c r="A40" s="15">
        <v>21</v>
      </c>
      <c r="B40" s="24">
        <v>46002</v>
      </c>
      <c r="C40" s="15" t="s">
        <v>441</v>
      </c>
      <c r="D40" s="16" t="s">
        <v>2</v>
      </c>
      <c r="E40" s="17" t="s">
        <v>442</v>
      </c>
      <c r="F40" s="18">
        <v>7263909</v>
      </c>
      <c r="G40" s="18">
        <v>581113</v>
      </c>
      <c r="H40" s="18">
        <f t="shared" si="0"/>
        <v>7845022</v>
      </c>
    </row>
    <row r="41" spans="1:9" ht="35.25" customHeight="1" x14ac:dyDescent="0.25">
      <c r="A41" s="15">
        <v>22</v>
      </c>
      <c r="B41" s="24">
        <v>46006</v>
      </c>
      <c r="C41" s="15" t="s">
        <v>443</v>
      </c>
      <c r="D41" s="16" t="s">
        <v>2</v>
      </c>
      <c r="E41" s="17" t="s">
        <v>444</v>
      </c>
      <c r="F41" s="18">
        <v>16408182</v>
      </c>
      <c r="G41" s="18">
        <v>1312655</v>
      </c>
      <c r="H41" s="18">
        <f t="shared" si="0"/>
        <v>17720837</v>
      </c>
    </row>
    <row r="42" spans="1:9" ht="35.25" customHeight="1" x14ac:dyDescent="0.25">
      <c r="A42" s="15">
        <v>23</v>
      </c>
      <c r="B42" s="24">
        <v>46009</v>
      </c>
      <c r="C42" s="15" t="s">
        <v>445</v>
      </c>
      <c r="D42" s="16" t="s">
        <v>2</v>
      </c>
      <c r="E42" s="17" t="s">
        <v>446</v>
      </c>
      <c r="F42" s="18">
        <v>8172668</v>
      </c>
      <c r="G42" s="18">
        <v>653813</v>
      </c>
      <c r="H42" s="18">
        <f t="shared" si="0"/>
        <v>8826481</v>
      </c>
    </row>
    <row r="43" spans="1:9" ht="35.25" customHeight="1" x14ac:dyDescent="0.25">
      <c r="A43" s="15">
        <v>24</v>
      </c>
      <c r="B43" s="24">
        <v>46011</v>
      </c>
      <c r="C43" s="15" t="s">
        <v>447</v>
      </c>
      <c r="D43" s="16" t="s">
        <v>2</v>
      </c>
      <c r="E43" s="17" t="s">
        <v>448</v>
      </c>
      <c r="F43" s="18">
        <v>16465814</v>
      </c>
      <c r="G43" s="18">
        <v>1317265</v>
      </c>
      <c r="H43" s="18">
        <f t="shared" si="0"/>
        <v>17783079</v>
      </c>
    </row>
    <row r="44" spans="1:9" ht="35.25" customHeight="1" x14ac:dyDescent="0.25">
      <c r="A44" s="15">
        <v>25</v>
      </c>
      <c r="B44" s="24">
        <v>46015</v>
      </c>
      <c r="C44" s="15" t="s">
        <v>449</v>
      </c>
      <c r="D44" s="16" t="s">
        <v>2</v>
      </c>
      <c r="E44" s="17" t="s">
        <v>450</v>
      </c>
      <c r="F44" s="18">
        <v>9918297</v>
      </c>
      <c r="G44" s="18">
        <v>793464</v>
      </c>
      <c r="H44" s="18">
        <f t="shared" si="0"/>
        <v>10711761</v>
      </c>
    </row>
    <row r="45" spans="1:9" ht="35.25" customHeight="1" x14ac:dyDescent="0.25">
      <c r="A45" s="15">
        <v>26</v>
      </c>
      <c r="B45" s="24">
        <v>46020</v>
      </c>
      <c r="C45" s="15" t="s">
        <v>451</v>
      </c>
      <c r="D45" s="16" t="s">
        <v>2</v>
      </c>
      <c r="E45" s="17" t="s">
        <v>452</v>
      </c>
      <c r="F45" s="18">
        <v>20983226</v>
      </c>
      <c r="G45" s="18">
        <v>1678658</v>
      </c>
      <c r="H45" s="18">
        <f t="shared" si="0"/>
        <v>22661884</v>
      </c>
    </row>
    <row r="46" spans="1:9" ht="35.25" customHeight="1" x14ac:dyDescent="0.25">
      <c r="A46" s="15">
        <v>27</v>
      </c>
      <c r="B46" s="24">
        <v>46022</v>
      </c>
      <c r="C46" s="15" t="s">
        <v>453</v>
      </c>
      <c r="D46" s="16" t="s">
        <v>2</v>
      </c>
      <c r="E46" s="17" t="s">
        <v>454</v>
      </c>
      <c r="F46" s="18">
        <v>9484926</v>
      </c>
      <c r="G46" s="18">
        <v>758794</v>
      </c>
      <c r="H46" s="18">
        <f t="shared" si="0"/>
        <v>10243720</v>
      </c>
    </row>
    <row r="47" spans="1:9" ht="35.25" customHeight="1" x14ac:dyDescent="0.25">
      <c r="A47" s="15">
        <v>28</v>
      </c>
      <c r="B47" s="24">
        <v>45961</v>
      </c>
      <c r="C47" s="15" t="s">
        <v>560</v>
      </c>
      <c r="D47" s="16" t="s">
        <v>40</v>
      </c>
      <c r="E47" s="17" t="s">
        <v>117</v>
      </c>
      <c r="F47" s="18">
        <v>-2012735</v>
      </c>
      <c r="G47" s="18">
        <v>-161019</v>
      </c>
      <c r="H47" s="18">
        <f t="shared" si="0"/>
        <v>-2173754</v>
      </c>
    </row>
    <row r="48" spans="1:9" ht="35.25" customHeight="1" x14ac:dyDescent="0.25">
      <c r="A48" s="15">
        <v>29</v>
      </c>
      <c r="B48" s="24">
        <v>45961</v>
      </c>
      <c r="C48" s="15" t="s">
        <v>561</v>
      </c>
      <c r="D48" s="16" t="s">
        <v>40</v>
      </c>
      <c r="E48" s="17" t="s">
        <v>117</v>
      </c>
      <c r="F48" s="18">
        <v>-2356594</v>
      </c>
      <c r="G48" s="18">
        <v>-188528</v>
      </c>
      <c r="H48" s="18">
        <f t="shared" si="0"/>
        <v>-2545122</v>
      </c>
      <c r="I48" s="22">
        <f>F47+F48+F49</f>
        <v>-5635726</v>
      </c>
    </row>
    <row r="49" spans="1:8" ht="35.25" customHeight="1" x14ac:dyDescent="0.25">
      <c r="A49" s="15">
        <v>30</v>
      </c>
      <c r="B49" s="24">
        <v>46010</v>
      </c>
      <c r="C49" s="15" t="s">
        <v>562</v>
      </c>
      <c r="D49" s="16" t="s">
        <v>40</v>
      </c>
      <c r="E49" s="17" t="s">
        <v>41</v>
      </c>
      <c r="F49" s="18">
        <v>-1266397</v>
      </c>
      <c r="G49" s="18">
        <v>-101312</v>
      </c>
      <c r="H49" s="18">
        <f t="shared" si="0"/>
        <v>-1367709</v>
      </c>
    </row>
    <row r="50" spans="1:8" s="20" customFormat="1" ht="35.25" customHeight="1" x14ac:dyDescent="0.25">
      <c r="A50" s="31" t="s">
        <v>22</v>
      </c>
      <c r="B50" s="32"/>
      <c r="C50" s="32"/>
      <c r="D50" s="32"/>
      <c r="E50" s="33"/>
      <c r="F50" s="19">
        <f>SUM(F20:F49)</f>
        <v>288481806</v>
      </c>
      <c r="G50" s="19">
        <f>SUM(G20:G49)</f>
        <v>23078542</v>
      </c>
      <c r="H50" s="19">
        <f>SUM(H20:H49)</f>
        <v>311560348</v>
      </c>
    </row>
    <row r="51" spans="1:8" s="20" customFormat="1" ht="35.25" customHeight="1" x14ac:dyDescent="0.25">
      <c r="A51" s="34" t="s">
        <v>92</v>
      </c>
      <c r="B51" s="35"/>
      <c r="C51" s="35"/>
      <c r="D51" s="35"/>
      <c r="E51" s="36"/>
      <c r="F51" s="19">
        <f>ROUND(F50*0.03,0)</f>
        <v>8654454</v>
      </c>
      <c r="G51" s="19">
        <f>ROUND(F51*0.08,0)</f>
        <v>692356</v>
      </c>
      <c r="H51" s="19">
        <f>F51+G51</f>
        <v>9346810</v>
      </c>
    </row>
    <row r="53" spans="1:8" s="1" customFormat="1" ht="16.5" x14ac:dyDescent="0.25">
      <c r="A53" s="37" t="s">
        <v>23</v>
      </c>
      <c r="B53" s="37"/>
      <c r="C53" s="37"/>
      <c r="D53" s="37"/>
      <c r="E53" s="37"/>
      <c r="F53" s="37"/>
      <c r="G53" s="37"/>
      <c r="H53" s="37"/>
    </row>
    <row r="54" spans="1:8" s="1" customFormat="1" ht="16.5" x14ac:dyDescent="0.25">
      <c r="B54" s="2"/>
      <c r="D54" s="2"/>
      <c r="F54" s="3"/>
      <c r="G54" s="3"/>
      <c r="H54" s="3"/>
    </row>
    <row r="55" spans="1:8" s="1" customFormat="1" ht="16.5" x14ac:dyDescent="0.25">
      <c r="A55" s="4"/>
      <c r="B55" s="25" t="s">
        <v>24</v>
      </c>
      <c r="C55" s="25"/>
      <c r="D55" s="25"/>
      <c r="F55" s="26" t="s">
        <v>25</v>
      </c>
      <c r="G55" s="26"/>
      <c r="H55" s="26"/>
    </row>
    <row r="56" spans="1:8" s="1" customFormat="1" ht="16.5" x14ac:dyDescent="0.25">
      <c r="B56" s="27" t="s">
        <v>26</v>
      </c>
      <c r="C56" s="27"/>
      <c r="D56" s="27"/>
      <c r="F56" s="28" t="s">
        <v>26</v>
      </c>
      <c r="G56" s="28"/>
      <c r="H56" s="28"/>
    </row>
    <row r="57" spans="1:8" s="1" customFormat="1" ht="16.5" x14ac:dyDescent="0.25">
      <c r="B57" s="2"/>
      <c r="D57" s="2"/>
      <c r="F57" s="3"/>
      <c r="G57" s="3"/>
      <c r="H57" s="3"/>
    </row>
  </sheetData>
  <mergeCells count="16">
    <mergeCell ref="A6:H6"/>
    <mergeCell ref="B1:D1"/>
    <mergeCell ref="E1:H1"/>
    <mergeCell ref="B2:D2"/>
    <mergeCell ref="E2:H2"/>
    <mergeCell ref="E4:H4"/>
    <mergeCell ref="B55:D55"/>
    <mergeCell ref="F55:H55"/>
    <mergeCell ref="B56:D56"/>
    <mergeCell ref="F56:H56"/>
    <mergeCell ref="A7:H7"/>
    <mergeCell ref="C17:D17"/>
    <mergeCell ref="E17:F17"/>
    <mergeCell ref="A50:E50"/>
    <mergeCell ref="A51:E51"/>
    <mergeCell ref="A53:H53"/>
  </mergeCells>
  <printOptions horizontalCentered="1"/>
  <pageMargins left="0.7" right="0.7" top="0.5" bottom="0.5" header="0.3" footer="0.3"/>
  <pageSetup paperSize="9" scale="6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opLeftCell="A40" zoomScaleNormal="100" workbookViewId="0">
      <selection activeCell="I61" sqref="I61"/>
    </sheetView>
  </sheetViews>
  <sheetFormatPr defaultColWidth="9.140625" defaultRowHeight="15.75" x14ac:dyDescent="0.25"/>
  <cols>
    <col min="1" max="1" width="6.140625" style="14" customWidth="1"/>
    <col min="2" max="2" width="13" style="21" customWidth="1"/>
    <col min="3" max="3" width="14.42578125" style="14" customWidth="1"/>
    <col min="4" max="4" width="15.85546875" style="21" customWidth="1"/>
    <col min="5" max="5" width="39" style="14" customWidth="1"/>
    <col min="6" max="7" width="15" style="22" customWidth="1"/>
    <col min="8" max="8" width="15.28515625" style="22" customWidth="1"/>
    <col min="9" max="9" width="23.7109375" style="14" customWidth="1"/>
    <col min="10" max="16384" width="9.140625" style="14"/>
  </cols>
  <sheetData>
    <row r="1" spans="1:8" s="1" customFormat="1" ht="16.5" x14ac:dyDescent="0.25">
      <c r="B1" s="38" t="s">
        <v>3</v>
      </c>
      <c r="C1" s="38"/>
      <c r="D1" s="38"/>
      <c r="E1" s="39" t="s">
        <v>4</v>
      </c>
      <c r="F1" s="39"/>
      <c r="G1" s="39"/>
      <c r="H1" s="39"/>
    </row>
    <row r="2" spans="1:8" s="1" customFormat="1" ht="16.5" x14ac:dyDescent="0.25">
      <c r="B2" s="38" t="s">
        <v>5</v>
      </c>
      <c r="C2" s="38"/>
      <c r="D2" s="38"/>
      <c r="E2" s="39" t="s">
        <v>6</v>
      </c>
      <c r="F2" s="39"/>
      <c r="G2" s="39"/>
      <c r="H2" s="39"/>
    </row>
    <row r="3" spans="1:8" s="1" customFormat="1" ht="27" customHeight="1" x14ac:dyDescent="0.25">
      <c r="B3" s="2"/>
      <c r="D3" s="2"/>
      <c r="F3" s="3"/>
      <c r="G3" s="3"/>
      <c r="H3" s="3"/>
    </row>
    <row r="4" spans="1:8" s="1" customFormat="1" ht="16.5" x14ac:dyDescent="0.25">
      <c r="B4" s="2"/>
      <c r="D4" s="2"/>
      <c r="E4" s="40" t="s">
        <v>29</v>
      </c>
      <c r="F4" s="40"/>
      <c r="G4" s="40"/>
      <c r="H4" s="40"/>
    </row>
    <row r="5" spans="1:8" s="1" customFormat="1" ht="16.5" x14ac:dyDescent="0.25">
      <c r="B5" s="2"/>
      <c r="D5" s="2"/>
      <c r="F5" s="3"/>
      <c r="G5" s="3"/>
      <c r="H5" s="3"/>
    </row>
    <row r="6" spans="1:8" s="1" customFormat="1" ht="16.5" x14ac:dyDescent="0.25">
      <c r="A6" s="25" t="s">
        <v>30</v>
      </c>
      <c r="B6" s="25"/>
      <c r="C6" s="25"/>
      <c r="D6" s="25"/>
      <c r="E6" s="25"/>
      <c r="F6" s="25"/>
      <c r="G6" s="25"/>
      <c r="H6" s="25"/>
    </row>
    <row r="7" spans="1:8" s="4" customFormat="1" ht="18.75" customHeight="1" x14ac:dyDescent="0.3">
      <c r="A7" s="29" t="s">
        <v>152</v>
      </c>
      <c r="B7" s="29"/>
      <c r="C7" s="29"/>
      <c r="D7" s="29"/>
      <c r="E7" s="29"/>
      <c r="F7" s="29"/>
      <c r="G7" s="29"/>
      <c r="H7" s="29"/>
    </row>
    <row r="8" spans="1:8" s="1" customFormat="1" ht="16.5" x14ac:dyDescent="0.25">
      <c r="B8" s="2"/>
      <c r="D8" s="2"/>
      <c r="F8" s="3"/>
      <c r="G8" s="3"/>
      <c r="H8" s="3"/>
    </row>
    <row r="9" spans="1:8" s="7" customFormat="1" ht="22.5" customHeight="1" x14ac:dyDescent="0.25">
      <c r="A9" s="5" t="s">
        <v>7</v>
      </c>
      <c r="B9" s="23"/>
      <c r="C9" s="5" t="s">
        <v>8</v>
      </c>
      <c r="D9" s="6"/>
      <c r="F9" s="8"/>
      <c r="G9" s="8"/>
      <c r="H9" s="8"/>
    </row>
    <row r="10" spans="1:8" s="7" customFormat="1" ht="22.5" customHeight="1" x14ac:dyDescent="0.25">
      <c r="A10" s="7" t="s">
        <v>9</v>
      </c>
      <c r="B10" s="6"/>
      <c r="C10" s="9" t="s">
        <v>10</v>
      </c>
      <c r="D10" s="6"/>
      <c r="F10" s="8"/>
      <c r="G10" s="8"/>
      <c r="H10" s="8"/>
    </row>
    <row r="11" spans="1:8" s="7" customFormat="1" ht="22.5" customHeight="1" x14ac:dyDescent="0.25">
      <c r="A11" s="7" t="s">
        <v>11</v>
      </c>
      <c r="B11" s="6"/>
      <c r="C11" s="7" t="s">
        <v>27</v>
      </c>
      <c r="D11" s="6"/>
      <c r="F11" s="8"/>
      <c r="G11" s="8"/>
      <c r="H11" s="8"/>
    </row>
    <row r="12" spans="1:8" s="7" customFormat="1" ht="22.5" customHeight="1" x14ac:dyDescent="0.25">
      <c r="A12" s="7" t="s">
        <v>12</v>
      </c>
      <c r="B12" s="6"/>
      <c r="C12" s="7" t="s">
        <v>13</v>
      </c>
      <c r="D12" s="6"/>
      <c r="E12" s="10" t="s">
        <v>14</v>
      </c>
      <c r="F12" s="8"/>
      <c r="G12" s="8"/>
      <c r="H12" s="8"/>
    </row>
    <row r="13" spans="1:8" s="7" customFormat="1" ht="22.5" customHeight="1" x14ac:dyDescent="0.25">
      <c r="A13" s="5"/>
      <c r="B13" s="23"/>
      <c r="C13" s="5"/>
      <c r="D13" s="6"/>
      <c r="F13" s="8"/>
      <c r="G13" s="8"/>
      <c r="H13" s="8"/>
    </row>
    <row r="14" spans="1:8" s="7" customFormat="1" ht="22.5" customHeight="1" x14ac:dyDescent="0.25">
      <c r="A14" s="5" t="s">
        <v>15</v>
      </c>
      <c r="B14" s="23"/>
      <c r="C14" s="5" t="s">
        <v>153</v>
      </c>
      <c r="D14" s="6"/>
      <c r="F14" s="8"/>
      <c r="G14" s="8"/>
      <c r="H14" s="8"/>
    </row>
    <row r="15" spans="1:8" s="7" customFormat="1" ht="22.5" customHeight="1" x14ac:dyDescent="0.25">
      <c r="A15" s="7" t="s">
        <v>9</v>
      </c>
      <c r="B15" s="6"/>
      <c r="C15" s="9" t="s">
        <v>154</v>
      </c>
      <c r="D15" s="6"/>
      <c r="F15" s="8"/>
      <c r="G15" s="8"/>
      <c r="H15" s="8"/>
    </row>
    <row r="16" spans="1:8" s="7" customFormat="1" ht="22.5" customHeight="1" x14ac:dyDescent="0.25">
      <c r="A16" s="7" t="s">
        <v>11</v>
      </c>
      <c r="B16" s="6"/>
      <c r="C16" s="9" t="s">
        <v>155</v>
      </c>
      <c r="D16" s="6"/>
      <c r="F16" s="8"/>
      <c r="G16" s="8"/>
      <c r="H16" s="8"/>
    </row>
    <row r="17" spans="1:8" s="7" customFormat="1" ht="22.5" customHeight="1" x14ac:dyDescent="0.25">
      <c r="A17" s="7" t="s">
        <v>12</v>
      </c>
      <c r="B17" s="6"/>
      <c r="C17" s="30"/>
      <c r="D17" s="30"/>
      <c r="E17" s="30" t="s">
        <v>16</v>
      </c>
      <c r="F17" s="30"/>
      <c r="G17" s="8"/>
      <c r="H17" s="8"/>
    </row>
    <row r="19" spans="1:8" ht="44.25" customHeight="1" x14ac:dyDescent="0.25">
      <c r="A19" s="11" t="s">
        <v>17</v>
      </c>
      <c r="B19" s="12" t="s">
        <v>0</v>
      </c>
      <c r="C19" s="11" t="s">
        <v>1</v>
      </c>
      <c r="D19" s="12" t="s">
        <v>18</v>
      </c>
      <c r="E19" s="11" t="s">
        <v>32</v>
      </c>
      <c r="F19" s="13" t="s">
        <v>19</v>
      </c>
      <c r="G19" s="13" t="s">
        <v>20</v>
      </c>
      <c r="H19" s="13" t="s">
        <v>21</v>
      </c>
    </row>
    <row r="20" spans="1:8" ht="35.25" customHeight="1" x14ac:dyDescent="0.25">
      <c r="A20" s="15">
        <v>1</v>
      </c>
      <c r="B20" s="24">
        <v>45763</v>
      </c>
      <c r="C20" s="15" t="s">
        <v>157</v>
      </c>
      <c r="D20" s="16" t="s">
        <v>2</v>
      </c>
      <c r="E20" s="17" t="s">
        <v>158</v>
      </c>
      <c r="F20" s="18">
        <v>2013614</v>
      </c>
      <c r="G20" s="18">
        <v>161089</v>
      </c>
      <c r="H20" s="18">
        <f>+F20+G20</f>
        <v>2174703</v>
      </c>
    </row>
    <row r="21" spans="1:8" ht="35.25" customHeight="1" x14ac:dyDescent="0.25">
      <c r="A21" s="15">
        <v>2</v>
      </c>
      <c r="B21" s="24">
        <v>45769</v>
      </c>
      <c r="C21" s="15" t="s">
        <v>159</v>
      </c>
      <c r="D21" s="16" t="s">
        <v>2</v>
      </c>
      <c r="E21" s="17" t="s">
        <v>160</v>
      </c>
      <c r="F21" s="18">
        <v>733964</v>
      </c>
      <c r="G21" s="18">
        <v>58717</v>
      </c>
      <c r="H21" s="18">
        <f t="shared" ref="H21:H57" si="0">+F21+G21</f>
        <v>792681</v>
      </c>
    </row>
    <row r="22" spans="1:8" ht="35.25" customHeight="1" x14ac:dyDescent="0.25">
      <c r="A22" s="15">
        <v>3</v>
      </c>
      <c r="B22" s="24">
        <v>45769</v>
      </c>
      <c r="C22" s="15" t="s">
        <v>161</v>
      </c>
      <c r="D22" s="16" t="s">
        <v>2</v>
      </c>
      <c r="E22" s="17" t="s">
        <v>162</v>
      </c>
      <c r="F22" s="18">
        <v>2471250</v>
      </c>
      <c r="G22" s="18">
        <v>197700</v>
      </c>
      <c r="H22" s="18">
        <f t="shared" si="0"/>
        <v>2668950</v>
      </c>
    </row>
    <row r="23" spans="1:8" ht="35.25" customHeight="1" x14ac:dyDescent="0.25">
      <c r="A23" s="15">
        <v>4</v>
      </c>
      <c r="B23" s="24">
        <v>45776</v>
      </c>
      <c r="C23" s="15" t="s">
        <v>163</v>
      </c>
      <c r="D23" s="16" t="s">
        <v>2</v>
      </c>
      <c r="E23" s="17" t="s">
        <v>164</v>
      </c>
      <c r="F23" s="18">
        <v>933464</v>
      </c>
      <c r="G23" s="18">
        <v>74677</v>
      </c>
      <c r="H23" s="18">
        <f t="shared" si="0"/>
        <v>1008141</v>
      </c>
    </row>
    <row r="24" spans="1:8" ht="35.25" customHeight="1" x14ac:dyDescent="0.25">
      <c r="A24" s="15">
        <v>5</v>
      </c>
      <c r="B24" s="24">
        <v>45776</v>
      </c>
      <c r="C24" s="15" t="s">
        <v>165</v>
      </c>
      <c r="D24" s="16" t="s">
        <v>2</v>
      </c>
      <c r="E24" s="17" t="s">
        <v>166</v>
      </c>
      <c r="F24" s="18">
        <v>501830</v>
      </c>
      <c r="G24" s="18">
        <v>40146</v>
      </c>
      <c r="H24" s="18">
        <f t="shared" si="0"/>
        <v>541976</v>
      </c>
    </row>
    <row r="25" spans="1:8" ht="35.25" customHeight="1" x14ac:dyDescent="0.25">
      <c r="A25" s="15">
        <v>6</v>
      </c>
      <c r="B25" s="24">
        <v>45776</v>
      </c>
      <c r="C25" s="15" t="s">
        <v>167</v>
      </c>
      <c r="D25" s="16" t="s">
        <v>2</v>
      </c>
      <c r="E25" s="17" t="s">
        <v>168</v>
      </c>
      <c r="F25" s="18">
        <v>501830</v>
      </c>
      <c r="G25" s="18">
        <v>40146</v>
      </c>
      <c r="H25" s="18">
        <f t="shared" si="0"/>
        <v>541976</v>
      </c>
    </row>
    <row r="26" spans="1:8" ht="35.25" customHeight="1" x14ac:dyDescent="0.25">
      <c r="A26" s="15">
        <v>7</v>
      </c>
      <c r="B26" s="24">
        <v>45776</v>
      </c>
      <c r="C26" s="15" t="s">
        <v>169</v>
      </c>
      <c r="D26" s="16" t="s">
        <v>2</v>
      </c>
      <c r="E26" s="17" t="s">
        <v>170</v>
      </c>
      <c r="F26" s="18">
        <v>501830</v>
      </c>
      <c r="G26" s="18">
        <v>40146</v>
      </c>
      <c r="H26" s="18">
        <f t="shared" si="0"/>
        <v>541976</v>
      </c>
    </row>
    <row r="27" spans="1:8" ht="35.25" customHeight="1" x14ac:dyDescent="0.25">
      <c r="A27" s="15">
        <v>8</v>
      </c>
      <c r="B27" s="24">
        <v>45782</v>
      </c>
      <c r="C27" s="15" t="s">
        <v>171</v>
      </c>
      <c r="D27" s="16" t="s">
        <v>2</v>
      </c>
      <c r="E27" s="17" t="s">
        <v>172</v>
      </c>
      <c r="F27" s="18">
        <v>501830</v>
      </c>
      <c r="G27" s="18">
        <v>40146</v>
      </c>
      <c r="H27" s="18">
        <f t="shared" si="0"/>
        <v>541976</v>
      </c>
    </row>
    <row r="28" spans="1:8" ht="35.25" customHeight="1" x14ac:dyDescent="0.25">
      <c r="A28" s="15">
        <v>9</v>
      </c>
      <c r="B28" s="24">
        <v>45782</v>
      </c>
      <c r="C28" s="15" t="s">
        <v>173</v>
      </c>
      <c r="D28" s="16" t="s">
        <v>2</v>
      </c>
      <c r="E28" s="17" t="s">
        <v>174</v>
      </c>
      <c r="F28" s="18">
        <v>2033854</v>
      </c>
      <c r="G28" s="18">
        <v>162708</v>
      </c>
      <c r="H28" s="18">
        <f t="shared" si="0"/>
        <v>2196562</v>
      </c>
    </row>
    <row r="29" spans="1:8" ht="35.25" customHeight="1" x14ac:dyDescent="0.25">
      <c r="A29" s="15">
        <v>10</v>
      </c>
      <c r="B29" s="24">
        <v>45782</v>
      </c>
      <c r="C29" s="15" t="s">
        <v>175</v>
      </c>
      <c r="D29" s="16" t="s">
        <v>2</v>
      </c>
      <c r="E29" s="17" t="s">
        <v>176</v>
      </c>
      <c r="F29" s="18">
        <v>2024754</v>
      </c>
      <c r="G29" s="18">
        <v>161980</v>
      </c>
      <c r="H29" s="18">
        <f t="shared" si="0"/>
        <v>2186734</v>
      </c>
    </row>
    <row r="30" spans="1:8" ht="35.25" customHeight="1" x14ac:dyDescent="0.25">
      <c r="A30" s="15">
        <v>11</v>
      </c>
      <c r="B30" s="24">
        <v>45791</v>
      </c>
      <c r="C30" s="15" t="s">
        <v>177</v>
      </c>
      <c r="D30" s="16" t="s">
        <v>2</v>
      </c>
      <c r="E30" s="17" t="s">
        <v>178</v>
      </c>
      <c r="F30" s="18">
        <v>1067890</v>
      </c>
      <c r="G30" s="18">
        <v>85431</v>
      </c>
      <c r="H30" s="18">
        <f t="shared" si="0"/>
        <v>1153321</v>
      </c>
    </row>
    <row r="31" spans="1:8" ht="35.25" customHeight="1" x14ac:dyDescent="0.25">
      <c r="A31" s="15">
        <v>12</v>
      </c>
      <c r="B31" s="24">
        <v>45791</v>
      </c>
      <c r="C31" s="15" t="s">
        <v>179</v>
      </c>
      <c r="D31" s="16" t="s">
        <v>2</v>
      </c>
      <c r="E31" s="17" t="s">
        <v>180</v>
      </c>
      <c r="F31" s="18">
        <v>332500</v>
      </c>
      <c r="G31" s="18">
        <v>26600</v>
      </c>
      <c r="H31" s="18">
        <f t="shared" si="0"/>
        <v>359100</v>
      </c>
    </row>
    <row r="32" spans="1:8" ht="35.25" customHeight="1" x14ac:dyDescent="0.25">
      <c r="A32" s="15">
        <v>13</v>
      </c>
      <c r="B32" s="24">
        <v>45791</v>
      </c>
      <c r="C32" s="15" t="s">
        <v>181</v>
      </c>
      <c r="D32" s="16" t="s">
        <v>2</v>
      </c>
      <c r="E32" s="17" t="s">
        <v>182</v>
      </c>
      <c r="F32" s="18">
        <v>266000</v>
      </c>
      <c r="G32" s="18">
        <v>21280</v>
      </c>
      <c r="H32" s="18">
        <f t="shared" si="0"/>
        <v>287280</v>
      </c>
    </row>
    <row r="33" spans="1:8" ht="35.25" customHeight="1" x14ac:dyDescent="0.25">
      <c r="A33" s="15">
        <v>14</v>
      </c>
      <c r="B33" s="24">
        <v>45791</v>
      </c>
      <c r="C33" s="15" t="s">
        <v>183</v>
      </c>
      <c r="D33" s="16" t="s">
        <v>2</v>
      </c>
      <c r="E33" s="17" t="s">
        <v>184</v>
      </c>
      <c r="F33" s="18">
        <v>805214</v>
      </c>
      <c r="G33" s="18">
        <v>64417</v>
      </c>
      <c r="H33" s="18">
        <f t="shared" si="0"/>
        <v>869631</v>
      </c>
    </row>
    <row r="34" spans="1:8" ht="35.25" customHeight="1" x14ac:dyDescent="0.25">
      <c r="A34" s="15">
        <v>15</v>
      </c>
      <c r="B34" s="24">
        <v>45798</v>
      </c>
      <c r="C34" s="15" t="s">
        <v>185</v>
      </c>
      <c r="D34" s="16" t="s">
        <v>2</v>
      </c>
      <c r="E34" s="17" t="s">
        <v>186</v>
      </c>
      <c r="F34" s="18">
        <v>792152</v>
      </c>
      <c r="G34" s="18">
        <v>63372</v>
      </c>
      <c r="H34" s="18">
        <f t="shared" si="0"/>
        <v>855524</v>
      </c>
    </row>
    <row r="35" spans="1:8" ht="35.25" customHeight="1" x14ac:dyDescent="0.25">
      <c r="A35" s="15">
        <v>16</v>
      </c>
      <c r="B35" s="24">
        <v>45804</v>
      </c>
      <c r="C35" s="15" t="s">
        <v>187</v>
      </c>
      <c r="D35" s="16" t="s">
        <v>2</v>
      </c>
      <c r="E35" s="17" t="s">
        <v>188</v>
      </c>
      <c r="F35" s="18">
        <v>700735</v>
      </c>
      <c r="G35" s="18">
        <v>56059</v>
      </c>
      <c r="H35" s="18">
        <f t="shared" si="0"/>
        <v>756794</v>
      </c>
    </row>
    <row r="36" spans="1:8" ht="35.25" customHeight="1" x14ac:dyDescent="0.25">
      <c r="A36" s="15">
        <v>17</v>
      </c>
      <c r="B36" s="24">
        <v>45804</v>
      </c>
      <c r="C36" s="15" t="s">
        <v>189</v>
      </c>
      <c r="D36" s="16" t="s">
        <v>2</v>
      </c>
      <c r="E36" s="17" t="s">
        <v>190</v>
      </c>
      <c r="F36" s="18">
        <v>747320</v>
      </c>
      <c r="G36" s="18">
        <v>59786</v>
      </c>
      <c r="H36" s="18">
        <f t="shared" si="0"/>
        <v>807106</v>
      </c>
    </row>
    <row r="37" spans="1:8" ht="35.25" customHeight="1" x14ac:dyDescent="0.25">
      <c r="A37" s="15">
        <v>18</v>
      </c>
      <c r="B37" s="24">
        <v>45804</v>
      </c>
      <c r="C37" s="15" t="s">
        <v>191</v>
      </c>
      <c r="D37" s="16" t="s">
        <v>2</v>
      </c>
      <c r="E37" s="17" t="s">
        <v>192</v>
      </c>
      <c r="F37" s="18">
        <v>626440</v>
      </c>
      <c r="G37" s="18">
        <v>50115</v>
      </c>
      <c r="H37" s="18">
        <f t="shared" si="0"/>
        <v>676555</v>
      </c>
    </row>
    <row r="38" spans="1:8" ht="35.25" customHeight="1" x14ac:dyDescent="0.25">
      <c r="A38" s="15">
        <v>19</v>
      </c>
      <c r="B38" s="24">
        <v>45804</v>
      </c>
      <c r="C38" s="15" t="s">
        <v>193</v>
      </c>
      <c r="D38" s="16" t="s">
        <v>2</v>
      </c>
      <c r="E38" s="17" t="s">
        <v>194</v>
      </c>
      <c r="F38" s="18">
        <v>888978</v>
      </c>
      <c r="G38" s="18">
        <v>71118</v>
      </c>
      <c r="H38" s="18">
        <f t="shared" si="0"/>
        <v>960096</v>
      </c>
    </row>
    <row r="39" spans="1:8" ht="35.25" customHeight="1" x14ac:dyDescent="0.25">
      <c r="A39" s="15">
        <v>20</v>
      </c>
      <c r="B39" s="24">
        <v>45804</v>
      </c>
      <c r="C39" s="15" t="s">
        <v>195</v>
      </c>
      <c r="D39" s="16" t="s">
        <v>2</v>
      </c>
      <c r="E39" s="17" t="s">
        <v>196</v>
      </c>
      <c r="F39" s="18">
        <v>713011</v>
      </c>
      <c r="G39" s="18">
        <v>57041</v>
      </c>
      <c r="H39" s="18">
        <f t="shared" si="0"/>
        <v>770052</v>
      </c>
    </row>
    <row r="40" spans="1:8" ht="35.25" customHeight="1" x14ac:dyDescent="0.25">
      <c r="A40" s="15">
        <v>21</v>
      </c>
      <c r="B40" s="24">
        <v>45807</v>
      </c>
      <c r="C40" s="15" t="s">
        <v>197</v>
      </c>
      <c r="D40" s="16" t="s">
        <v>2</v>
      </c>
      <c r="E40" s="17" t="s">
        <v>198</v>
      </c>
      <c r="F40" s="18">
        <v>401464</v>
      </c>
      <c r="G40" s="18">
        <v>32117</v>
      </c>
      <c r="H40" s="18">
        <f t="shared" si="0"/>
        <v>433581</v>
      </c>
    </row>
    <row r="41" spans="1:8" ht="35.25" customHeight="1" x14ac:dyDescent="0.25">
      <c r="A41" s="15">
        <v>22</v>
      </c>
      <c r="B41" s="24">
        <v>45812</v>
      </c>
      <c r="C41" s="15" t="s">
        <v>199</v>
      </c>
      <c r="D41" s="16" t="s">
        <v>2</v>
      </c>
      <c r="E41" s="17" t="s">
        <v>200</v>
      </c>
      <c r="F41" s="18">
        <v>196392</v>
      </c>
      <c r="G41" s="18">
        <v>15711</v>
      </c>
      <c r="H41" s="18">
        <f t="shared" si="0"/>
        <v>212103</v>
      </c>
    </row>
    <row r="42" spans="1:8" ht="35.25" customHeight="1" x14ac:dyDescent="0.25">
      <c r="A42" s="15">
        <v>23</v>
      </c>
      <c r="B42" s="24">
        <v>45812</v>
      </c>
      <c r="C42" s="15" t="s">
        <v>201</v>
      </c>
      <c r="D42" s="16" t="s">
        <v>2</v>
      </c>
      <c r="E42" s="17" t="s">
        <v>202</v>
      </c>
      <c r="F42" s="18">
        <v>196392</v>
      </c>
      <c r="G42" s="18">
        <v>15711</v>
      </c>
      <c r="H42" s="18">
        <f t="shared" si="0"/>
        <v>212103</v>
      </c>
    </row>
    <row r="43" spans="1:8" ht="35.25" customHeight="1" x14ac:dyDescent="0.25">
      <c r="A43" s="15">
        <v>24</v>
      </c>
      <c r="B43" s="24">
        <v>45812</v>
      </c>
      <c r="C43" s="15" t="s">
        <v>203</v>
      </c>
      <c r="D43" s="16" t="s">
        <v>2</v>
      </c>
      <c r="E43" s="17" t="s">
        <v>204</v>
      </c>
      <c r="F43" s="18">
        <v>501830</v>
      </c>
      <c r="G43" s="18">
        <v>40146</v>
      </c>
      <c r="H43" s="18">
        <f t="shared" si="0"/>
        <v>541976</v>
      </c>
    </row>
    <row r="44" spans="1:8" ht="35.25" customHeight="1" x14ac:dyDescent="0.25">
      <c r="A44" s="15">
        <v>25</v>
      </c>
      <c r="B44" s="24">
        <v>45812</v>
      </c>
      <c r="C44" s="15" t="s">
        <v>205</v>
      </c>
      <c r="D44" s="16" t="s">
        <v>2</v>
      </c>
      <c r="E44" s="17" t="s">
        <v>206</v>
      </c>
      <c r="F44" s="18">
        <v>736470</v>
      </c>
      <c r="G44" s="18">
        <v>58918</v>
      </c>
      <c r="H44" s="18">
        <f t="shared" si="0"/>
        <v>795388</v>
      </c>
    </row>
    <row r="45" spans="1:8" ht="35.25" customHeight="1" x14ac:dyDescent="0.25">
      <c r="A45" s="15">
        <v>26</v>
      </c>
      <c r="B45" s="24">
        <v>45815</v>
      </c>
      <c r="C45" s="15" t="s">
        <v>207</v>
      </c>
      <c r="D45" s="16" t="s">
        <v>2</v>
      </c>
      <c r="E45" s="17" t="s">
        <v>208</v>
      </c>
      <c r="F45" s="18">
        <v>767387</v>
      </c>
      <c r="G45" s="18">
        <v>61391</v>
      </c>
      <c r="H45" s="18">
        <f t="shared" si="0"/>
        <v>828778</v>
      </c>
    </row>
    <row r="46" spans="1:8" ht="35.25" customHeight="1" x14ac:dyDescent="0.25">
      <c r="A46" s="15">
        <v>27</v>
      </c>
      <c r="B46" s="24">
        <v>45815</v>
      </c>
      <c r="C46" s="15" t="s">
        <v>209</v>
      </c>
      <c r="D46" s="16" t="s">
        <v>2</v>
      </c>
      <c r="E46" s="17" t="s">
        <v>210</v>
      </c>
      <c r="F46" s="18">
        <v>858652</v>
      </c>
      <c r="G46" s="18">
        <v>68692</v>
      </c>
      <c r="H46" s="18">
        <f t="shared" si="0"/>
        <v>927344</v>
      </c>
    </row>
    <row r="47" spans="1:8" ht="35.25" customHeight="1" x14ac:dyDescent="0.25">
      <c r="A47" s="15">
        <v>28</v>
      </c>
      <c r="B47" s="24">
        <v>45828</v>
      </c>
      <c r="C47" s="15" t="s">
        <v>211</v>
      </c>
      <c r="D47" s="16" t="s">
        <v>2</v>
      </c>
      <c r="E47" s="17" t="s">
        <v>212</v>
      </c>
      <c r="F47" s="18">
        <v>715829</v>
      </c>
      <c r="G47" s="18">
        <v>57266</v>
      </c>
      <c r="H47" s="18">
        <f t="shared" si="0"/>
        <v>773095</v>
      </c>
    </row>
    <row r="48" spans="1:8" ht="35.25" customHeight="1" x14ac:dyDescent="0.25">
      <c r="A48" s="15">
        <v>29</v>
      </c>
      <c r="B48" s="24">
        <v>45828</v>
      </c>
      <c r="C48" s="15" t="s">
        <v>213</v>
      </c>
      <c r="D48" s="16" t="s">
        <v>2</v>
      </c>
      <c r="E48" s="17" t="s">
        <v>214</v>
      </c>
      <c r="F48" s="18">
        <v>733953</v>
      </c>
      <c r="G48" s="18">
        <v>58716</v>
      </c>
      <c r="H48" s="18">
        <f t="shared" si="0"/>
        <v>792669</v>
      </c>
    </row>
    <row r="49" spans="1:8" ht="35.25" customHeight="1" x14ac:dyDescent="0.25">
      <c r="A49" s="15">
        <v>30</v>
      </c>
      <c r="B49" s="24">
        <v>45828</v>
      </c>
      <c r="C49" s="15" t="s">
        <v>215</v>
      </c>
      <c r="D49" s="16" t="s">
        <v>2</v>
      </c>
      <c r="E49" s="17" t="s">
        <v>216</v>
      </c>
      <c r="F49" s="18">
        <v>706080</v>
      </c>
      <c r="G49" s="18">
        <v>56486</v>
      </c>
      <c r="H49" s="18">
        <f t="shared" si="0"/>
        <v>762566</v>
      </c>
    </row>
    <row r="50" spans="1:8" ht="35.25" customHeight="1" x14ac:dyDescent="0.25">
      <c r="A50" s="15">
        <v>31</v>
      </c>
      <c r="B50" s="24">
        <v>45828</v>
      </c>
      <c r="C50" s="15" t="s">
        <v>217</v>
      </c>
      <c r="D50" s="16" t="s">
        <v>2</v>
      </c>
      <c r="E50" s="17" t="s">
        <v>218</v>
      </c>
      <c r="F50" s="18">
        <v>501830</v>
      </c>
      <c r="G50" s="18">
        <v>40146</v>
      </c>
      <c r="H50" s="18">
        <f t="shared" si="0"/>
        <v>541976</v>
      </c>
    </row>
    <row r="51" spans="1:8" ht="35.25" customHeight="1" x14ac:dyDescent="0.25">
      <c r="A51" s="15">
        <v>32</v>
      </c>
      <c r="B51" s="24">
        <v>45828</v>
      </c>
      <c r="C51" s="15" t="s">
        <v>219</v>
      </c>
      <c r="D51" s="16" t="s">
        <v>2</v>
      </c>
      <c r="E51" s="17" t="s">
        <v>220</v>
      </c>
      <c r="F51" s="18">
        <v>501830</v>
      </c>
      <c r="G51" s="18">
        <v>40146</v>
      </c>
      <c r="H51" s="18">
        <f t="shared" si="0"/>
        <v>541976</v>
      </c>
    </row>
    <row r="52" spans="1:8" ht="35.25" customHeight="1" x14ac:dyDescent="0.25">
      <c r="A52" s="15">
        <v>33</v>
      </c>
      <c r="B52" s="24">
        <v>45835</v>
      </c>
      <c r="C52" s="15" t="s">
        <v>221</v>
      </c>
      <c r="D52" s="16" t="s">
        <v>2</v>
      </c>
      <c r="E52" s="17" t="s">
        <v>222</v>
      </c>
      <c r="F52" s="18">
        <v>702473</v>
      </c>
      <c r="G52" s="18">
        <v>56198</v>
      </c>
      <c r="H52" s="18">
        <f t="shared" si="0"/>
        <v>758671</v>
      </c>
    </row>
    <row r="53" spans="1:8" ht="35.25" customHeight="1" x14ac:dyDescent="0.25">
      <c r="A53" s="15">
        <v>34</v>
      </c>
      <c r="B53" s="24">
        <v>45835</v>
      </c>
      <c r="C53" s="15" t="s">
        <v>223</v>
      </c>
      <c r="D53" s="16" t="s">
        <v>2</v>
      </c>
      <c r="E53" s="17" t="s">
        <v>224</v>
      </c>
      <c r="F53" s="18">
        <v>751502</v>
      </c>
      <c r="G53" s="18">
        <v>60120</v>
      </c>
      <c r="H53" s="18">
        <f t="shared" si="0"/>
        <v>811622</v>
      </c>
    </row>
    <row r="54" spans="1:8" ht="35.25" customHeight="1" x14ac:dyDescent="0.25">
      <c r="A54" s="15">
        <v>35</v>
      </c>
      <c r="B54" s="24">
        <v>45835</v>
      </c>
      <c r="C54" s="15" t="s">
        <v>225</v>
      </c>
      <c r="D54" s="16" t="s">
        <v>2</v>
      </c>
      <c r="E54" s="17" t="s">
        <v>226</v>
      </c>
      <c r="F54" s="18">
        <v>1063060</v>
      </c>
      <c r="G54" s="18">
        <v>85045</v>
      </c>
      <c r="H54" s="18">
        <f t="shared" si="0"/>
        <v>1148105</v>
      </c>
    </row>
    <row r="55" spans="1:8" ht="35.25" customHeight="1" x14ac:dyDescent="0.25">
      <c r="A55" s="15">
        <v>36</v>
      </c>
      <c r="B55" s="24">
        <v>45835</v>
      </c>
      <c r="C55" s="15" t="s">
        <v>227</v>
      </c>
      <c r="D55" s="16" t="s">
        <v>2</v>
      </c>
      <c r="E55" s="17" t="s">
        <v>228</v>
      </c>
      <c r="F55" s="18">
        <v>710273</v>
      </c>
      <c r="G55" s="18">
        <v>56822</v>
      </c>
      <c r="H55" s="18">
        <f t="shared" si="0"/>
        <v>767095</v>
      </c>
    </row>
    <row r="56" spans="1:8" ht="35.25" customHeight="1" x14ac:dyDescent="0.25">
      <c r="A56" s="15">
        <v>37</v>
      </c>
      <c r="B56" s="24">
        <v>45838</v>
      </c>
      <c r="C56" s="15" t="s">
        <v>229</v>
      </c>
      <c r="D56" s="16" t="s">
        <v>2</v>
      </c>
      <c r="E56" s="17" t="s">
        <v>230</v>
      </c>
      <c r="F56" s="18">
        <v>741684</v>
      </c>
      <c r="G56" s="18">
        <v>59335</v>
      </c>
      <c r="H56" s="18">
        <f t="shared" si="0"/>
        <v>801019</v>
      </c>
    </row>
    <row r="57" spans="1:8" ht="35.25" customHeight="1" x14ac:dyDescent="0.25">
      <c r="A57" s="15">
        <v>38</v>
      </c>
      <c r="B57" s="24">
        <v>45838</v>
      </c>
      <c r="C57" s="15" t="s">
        <v>231</v>
      </c>
      <c r="D57" s="16" t="s">
        <v>2</v>
      </c>
      <c r="E57" s="17" t="s">
        <v>232</v>
      </c>
      <c r="F57" s="18">
        <v>724420</v>
      </c>
      <c r="G57" s="18">
        <v>57954</v>
      </c>
      <c r="H57" s="18">
        <f t="shared" si="0"/>
        <v>782374</v>
      </c>
    </row>
    <row r="58" spans="1:8" s="20" customFormat="1" ht="35.25" customHeight="1" x14ac:dyDescent="0.25">
      <c r="A58" s="31" t="s">
        <v>22</v>
      </c>
      <c r="B58" s="32"/>
      <c r="C58" s="32"/>
      <c r="D58" s="32"/>
      <c r="E58" s="33"/>
      <c r="F58" s="19">
        <f>SUM(F20:F57)</f>
        <v>30669981</v>
      </c>
      <c r="G58" s="19">
        <f>SUM(G20:G57)</f>
        <v>2453594</v>
      </c>
      <c r="H58" s="19">
        <f>SUM(H20:H57)</f>
        <v>33123575</v>
      </c>
    </row>
    <row r="59" spans="1:8" s="20" customFormat="1" ht="35.25" customHeight="1" x14ac:dyDescent="0.25">
      <c r="A59" s="34" t="s">
        <v>92</v>
      </c>
      <c r="B59" s="35"/>
      <c r="C59" s="35"/>
      <c r="D59" s="35"/>
      <c r="E59" s="36"/>
      <c r="F59" s="19">
        <f>ROUND(F58*0.03,0)+1</f>
        <v>920100</v>
      </c>
      <c r="G59" s="19">
        <f>ROUND(F59*0.08,0)</f>
        <v>73608</v>
      </c>
      <c r="H59" s="19">
        <f>F59+G59</f>
        <v>993708</v>
      </c>
    </row>
    <row r="61" spans="1:8" s="1" customFormat="1" ht="16.5" x14ac:dyDescent="0.25">
      <c r="A61" s="37" t="s">
        <v>23</v>
      </c>
      <c r="B61" s="37"/>
      <c r="C61" s="37"/>
      <c r="D61" s="37"/>
      <c r="E61" s="37"/>
      <c r="F61" s="37"/>
      <c r="G61" s="37"/>
      <c r="H61" s="37"/>
    </row>
    <row r="62" spans="1:8" s="1" customFormat="1" ht="16.5" x14ac:dyDescent="0.25">
      <c r="B62" s="2"/>
      <c r="D62" s="2"/>
      <c r="F62" s="3"/>
      <c r="G62" s="3"/>
      <c r="H62" s="3"/>
    </row>
    <row r="63" spans="1:8" s="1" customFormat="1" ht="16.5" x14ac:dyDescent="0.25">
      <c r="A63" s="4"/>
      <c r="B63" s="25" t="s">
        <v>24</v>
      </c>
      <c r="C63" s="25"/>
      <c r="D63" s="25"/>
      <c r="F63" s="26" t="s">
        <v>25</v>
      </c>
      <c r="G63" s="26"/>
      <c r="H63" s="26"/>
    </row>
    <row r="64" spans="1:8" s="1" customFormat="1" ht="16.5" x14ac:dyDescent="0.25">
      <c r="B64" s="27" t="s">
        <v>26</v>
      </c>
      <c r="C64" s="27"/>
      <c r="D64" s="27"/>
      <c r="F64" s="28" t="s">
        <v>26</v>
      </c>
      <c r="G64" s="28"/>
      <c r="H64" s="28"/>
    </row>
    <row r="65" spans="2:8" s="1" customFormat="1" ht="16.5" x14ac:dyDescent="0.25">
      <c r="B65" s="2"/>
      <c r="D65" s="2"/>
      <c r="F65" s="3"/>
      <c r="G65" s="3"/>
      <c r="H65" s="3"/>
    </row>
  </sheetData>
  <mergeCells count="16">
    <mergeCell ref="B63:D63"/>
    <mergeCell ref="F63:H63"/>
    <mergeCell ref="B64:D64"/>
    <mergeCell ref="F64:H64"/>
    <mergeCell ref="A7:H7"/>
    <mergeCell ref="C17:D17"/>
    <mergeCell ref="E17:F17"/>
    <mergeCell ref="A58:E58"/>
    <mergeCell ref="A59:E59"/>
    <mergeCell ref="A61:H61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8"/>
  <sheetViews>
    <sheetView topLeftCell="A100" zoomScaleNormal="100" workbookViewId="0">
      <selection activeCell="C92" sqref="C92"/>
    </sheetView>
  </sheetViews>
  <sheetFormatPr defaultColWidth="9.140625" defaultRowHeight="15.75" x14ac:dyDescent="0.25"/>
  <cols>
    <col min="1" max="1" width="6.140625" style="14" customWidth="1"/>
    <col min="2" max="2" width="13" style="21" customWidth="1"/>
    <col min="3" max="3" width="13" style="14" customWidth="1"/>
    <col min="4" max="4" width="14.7109375" style="21" customWidth="1"/>
    <col min="5" max="5" width="49.140625" style="14" customWidth="1"/>
    <col min="6" max="6" width="13.85546875" style="22" customWidth="1"/>
    <col min="7" max="7" width="14" style="22" customWidth="1"/>
    <col min="8" max="8" width="14.7109375" style="22" customWidth="1"/>
    <col min="9" max="9" width="23.7109375" style="14" customWidth="1"/>
    <col min="10" max="16384" width="9.140625" style="14"/>
  </cols>
  <sheetData>
    <row r="1" spans="1:8" s="1" customFormat="1" ht="16.5" x14ac:dyDescent="0.25">
      <c r="B1" s="38" t="s">
        <v>3</v>
      </c>
      <c r="C1" s="38"/>
      <c r="D1" s="38"/>
      <c r="E1" s="39" t="s">
        <v>4</v>
      </c>
      <c r="F1" s="39"/>
      <c r="G1" s="39"/>
      <c r="H1" s="39"/>
    </row>
    <row r="2" spans="1:8" s="1" customFormat="1" ht="16.5" x14ac:dyDescent="0.25">
      <c r="B2" s="38" t="s">
        <v>5</v>
      </c>
      <c r="C2" s="38"/>
      <c r="D2" s="38"/>
      <c r="E2" s="39" t="s">
        <v>6</v>
      </c>
      <c r="F2" s="39"/>
      <c r="G2" s="39"/>
      <c r="H2" s="39"/>
    </row>
    <row r="3" spans="1:8" s="1" customFormat="1" ht="27" customHeight="1" x14ac:dyDescent="0.25">
      <c r="B3" s="2"/>
      <c r="D3" s="2"/>
      <c r="F3" s="3"/>
      <c r="G3" s="3"/>
      <c r="H3" s="3"/>
    </row>
    <row r="4" spans="1:8" s="1" customFormat="1" ht="16.5" x14ac:dyDescent="0.25">
      <c r="B4" s="2"/>
      <c r="D4" s="2"/>
      <c r="E4" s="40" t="s">
        <v>29</v>
      </c>
      <c r="F4" s="40"/>
      <c r="G4" s="40"/>
      <c r="H4" s="40"/>
    </row>
    <row r="5" spans="1:8" s="1" customFormat="1" ht="16.5" x14ac:dyDescent="0.25">
      <c r="B5" s="2"/>
      <c r="D5" s="2"/>
      <c r="F5" s="3"/>
      <c r="G5" s="3"/>
      <c r="H5" s="3"/>
    </row>
    <row r="6" spans="1:8" s="1" customFormat="1" ht="16.5" x14ac:dyDescent="0.25">
      <c r="A6" s="25" t="s">
        <v>96</v>
      </c>
      <c r="B6" s="25"/>
      <c r="C6" s="25"/>
      <c r="D6" s="25"/>
      <c r="E6" s="25"/>
      <c r="F6" s="25"/>
      <c r="G6" s="25"/>
      <c r="H6" s="25"/>
    </row>
    <row r="7" spans="1:8" s="4" customFormat="1" ht="18.75" customHeight="1" x14ac:dyDescent="0.3">
      <c r="A7" s="29" t="s">
        <v>156</v>
      </c>
      <c r="B7" s="29"/>
      <c r="C7" s="29"/>
      <c r="D7" s="29"/>
      <c r="E7" s="29"/>
      <c r="F7" s="29"/>
      <c r="G7" s="29"/>
      <c r="H7" s="29"/>
    </row>
    <row r="8" spans="1:8" s="1" customFormat="1" ht="16.5" x14ac:dyDescent="0.25">
      <c r="B8" s="2"/>
      <c r="D8" s="2"/>
      <c r="F8" s="3"/>
      <c r="G8" s="3"/>
      <c r="H8" s="3"/>
    </row>
    <row r="9" spans="1:8" s="7" customFormat="1" ht="22.5" customHeight="1" x14ac:dyDescent="0.25">
      <c r="A9" s="5" t="s">
        <v>7</v>
      </c>
      <c r="B9" s="23"/>
      <c r="C9" s="5" t="s">
        <v>8</v>
      </c>
      <c r="D9" s="6"/>
      <c r="F9" s="8"/>
      <c r="G9" s="8"/>
      <c r="H9" s="8"/>
    </row>
    <row r="10" spans="1:8" s="7" customFormat="1" ht="22.5" customHeight="1" x14ac:dyDescent="0.25">
      <c r="A10" s="7" t="s">
        <v>9</v>
      </c>
      <c r="B10" s="6"/>
      <c r="C10" s="9" t="s">
        <v>10</v>
      </c>
      <c r="D10" s="6"/>
      <c r="F10" s="8"/>
      <c r="G10" s="8"/>
      <c r="H10" s="8"/>
    </row>
    <row r="11" spans="1:8" s="7" customFormat="1" ht="22.5" customHeight="1" x14ac:dyDescent="0.25">
      <c r="A11" s="7" t="s">
        <v>11</v>
      </c>
      <c r="B11" s="6"/>
      <c r="C11" s="7" t="s">
        <v>27</v>
      </c>
      <c r="D11" s="6"/>
      <c r="F11" s="8"/>
      <c r="G11" s="8"/>
      <c r="H11" s="8"/>
    </row>
    <row r="12" spans="1:8" s="7" customFormat="1" ht="22.5" customHeight="1" x14ac:dyDescent="0.25">
      <c r="A12" s="7" t="s">
        <v>12</v>
      </c>
      <c r="B12" s="6"/>
      <c r="C12" s="7" t="s">
        <v>13</v>
      </c>
      <c r="D12" s="6"/>
      <c r="E12" s="10" t="s">
        <v>14</v>
      </c>
      <c r="F12" s="8"/>
      <c r="G12" s="8"/>
      <c r="H12" s="8"/>
    </row>
    <row r="13" spans="1:8" s="7" customFormat="1" ht="22.5" customHeight="1" x14ac:dyDescent="0.25">
      <c r="A13" s="5"/>
      <c r="B13" s="23"/>
      <c r="C13" s="5"/>
      <c r="D13" s="6"/>
      <c r="F13" s="8"/>
      <c r="G13" s="8"/>
      <c r="H13" s="8"/>
    </row>
    <row r="14" spans="1:8" s="7" customFormat="1" ht="22.5" customHeight="1" x14ac:dyDescent="0.25">
      <c r="A14" s="5" t="s">
        <v>15</v>
      </c>
      <c r="B14" s="23"/>
      <c r="C14" s="5" t="s">
        <v>153</v>
      </c>
      <c r="D14" s="6"/>
      <c r="F14" s="8"/>
      <c r="G14" s="8"/>
      <c r="H14" s="8"/>
    </row>
    <row r="15" spans="1:8" s="7" customFormat="1" ht="22.5" customHeight="1" x14ac:dyDescent="0.25">
      <c r="A15" s="7" t="s">
        <v>9</v>
      </c>
      <c r="B15" s="6"/>
      <c r="C15" s="9" t="s">
        <v>154</v>
      </c>
      <c r="D15" s="6"/>
      <c r="F15" s="8"/>
      <c r="G15" s="8"/>
      <c r="H15" s="8"/>
    </row>
    <row r="16" spans="1:8" s="7" customFormat="1" ht="22.5" customHeight="1" x14ac:dyDescent="0.25">
      <c r="A16" s="7" t="s">
        <v>11</v>
      </c>
      <c r="B16" s="6"/>
      <c r="C16" s="9" t="s">
        <v>155</v>
      </c>
      <c r="D16" s="6"/>
      <c r="F16" s="8"/>
      <c r="G16" s="8"/>
      <c r="H16" s="8"/>
    </row>
    <row r="17" spans="1:8" s="7" customFormat="1" ht="22.5" customHeight="1" x14ac:dyDescent="0.25">
      <c r="A17" s="7" t="s">
        <v>12</v>
      </c>
      <c r="B17" s="6"/>
      <c r="C17" s="30"/>
      <c r="D17" s="30"/>
      <c r="E17" s="30" t="s">
        <v>16</v>
      </c>
      <c r="F17" s="30"/>
      <c r="G17" s="8"/>
      <c r="H17" s="8"/>
    </row>
    <row r="19" spans="1:8" ht="44.25" customHeight="1" x14ac:dyDescent="0.25">
      <c r="A19" s="11" t="s">
        <v>17</v>
      </c>
      <c r="B19" s="12" t="s">
        <v>0</v>
      </c>
      <c r="C19" s="11" t="s">
        <v>1</v>
      </c>
      <c r="D19" s="12" t="s">
        <v>18</v>
      </c>
      <c r="E19" s="11" t="s">
        <v>32</v>
      </c>
      <c r="F19" s="13" t="s">
        <v>19</v>
      </c>
      <c r="G19" s="13" t="s">
        <v>20</v>
      </c>
      <c r="H19" s="13" t="s">
        <v>21</v>
      </c>
    </row>
    <row r="20" spans="1:8" ht="35.25" customHeight="1" x14ac:dyDescent="0.25">
      <c r="A20" s="15">
        <v>1</v>
      </c>
      <c r="B20" s="24">
        <v>45850</v>
      </c>
      <c r="C20" s="15" t="s">
        <v>233</v>
      </c>
      <c r="D20" s="16" t="s">
        <v>2</v>
      </c>
      <c r="E20" s="17" t="s">
        <v>234</v>
      </c>
      <c r="F20" s="18">
        <v>255936</v>
      </c>
      <c r="G20" s="18">
        <v>20475</v>
      </c>
      <c r="H20" s="18">
        <f>+F20+G20</f>
        <v>276411</v>
      </c>
    </row>
    <row r="21" spans="1:8" ht="35.25" customHeight="1" x14ac:dyDescent="0.25">
      <c r="A21" s="15">
        <v>2</v>
      </c>
      <c r="B21" s="24">
        <v>45850</v>
      </c>
      <c r="C21" s="15" t="s">
        <v>235</v>
      </c>
      <c r="D21" s="16" t="s">
        <v>2</v>
      </c>
      <c r="E21" s="17" t="s">
        <v>236</v>
      </c>
      <c r="F21" s="18">
        <v>341248</v>
      </c>
      <c r="G21" s="18">
        <v>27300</v>
      </c>
      <c r="H21" s="18">
        <f t="shared" ref="H21:H100" si="0">+F21+G21</f>
        <v>368548</v>
      </c>
    </row>
    <row r="22" spans="1:8" ht="35.25" customHeight="1" x14ac:dyDescent="0.25">
      <c r="A22" s="15">
        <v>3</v>
      </c>
      <c r="B22" s="24">
        <v>45850</v>
      </c>
      <c r="C22" s="15" t="s">
        <v>237</v>
      </c>
      <c r="D22" s="16" t="s">
        <v>2</v>
      </c>
      <c r="E22" s="17" t="s">
        <v>238</v>
      </c>
      <c r="F22" s="18">
        <v>577406</v>
      </c>
      <c r="G22" s="18">
        <v>46192</v>
      </c>
      <c r="H22" s="18">
        <f t="shared" si="0"/>
        <v>623598</v>
      </c>
    </row>
    <row r="23" spans="1:8" ht="35.25" customHeight="1" x14ac:dyDescent="0.25">
      <c r="A23" s="15">
        <v>4</v>
      </c>
      <c r="B23" s="24">
        <v>45850</v>
      </c>
      <c r="C23" s="15" t="s">
        <v>239</v>
      </c>
      <c r="D23" s="16" t="s">
        <v>2</v>
      </c>
      <c r="E23" s="17" t="s">
        <v>240</v>
      </c>
      <c r="F23" s="18">
        <v>1210304</v>
      </c>
      <c r="G23" s="18">
        <v>96824</v>
      </c>
      <c r="H23" s="18">
        <f t="shared" si="0"/>
        <v>1307128</v>
      </c>
    </row>
    <row r="24" spans="1:8" ht="35.25" customHeight="1" x14ac:dyDescent="0.25">
      <c r="A24" s="15">
        <v>5</v>
      </c>
      <c r="B24" s="24">
        <v>45850</v>
      </c>
      <c r="C24" s="15" t="s">
        <v>241</v>
      </c>
      <c r="D24" s="16" t="s">
        <v>2</v>
      </c>
      <c r="E24" s="17" t="s">
        <v>242</v>
      </c>
      <c r="F24" s="18">
        <v>1298868</v>
      </c>
      <c r="G24" s="18">
        <v>103909</v>
      </c>
      <c r="H24" s="18">
        <f t="shared" si="0"/>
        <v>1402777</v>
      </c>
    </row>
    <row r="25" spans="1:8" ht="35.25" customHeight="1" x14ac:dyDescent="0.25">
      <c r="A25" s="15">
        <v>6</v>
      </c>
      <c r="B25" s="24">
        <v>45856</v>
      </c>
      <c r="C25" s="15" t="s">
        <v>243</v>
      </c>
      <c r="D25" s="16" t="s">
        <v>2</v>
      </c>
      <c r="E25" s="17" t="s">
        <v>244</v>
      </c>
      <c r="F25" s="18">
        <v>659257</v>
      </c>
      <c r="G25" s="18">
        <v>52741</v>
      </c>
      <c r="H25" s="18">
        <f t="shared" si="0"/>
        <v>711998</v>
      </c>
    </row>
    <row r="26" spans="1:8" ht="35.25" customHeight="1" x14ac:dyDescent="0.25">
      <c r="A26" s="15">
        <v>7</v>
      </c>
      <c r="B26" s="24">
        <v>45856</v>
      </c>
      <c r="C26" s="15" t="s">
        <v>245</v>
      </c>
      <c r="D26" s="16" t="s">
        <v>2</v>
      </c>
      <c r="E26" s="17" t="s">
        <v>246</v>
      </c>
      <c r="F26" s="18">
        <v>341248</v>
      </c>
      <c r="G26" s="18">
        <v>27300</v>
      </c>
      <c r="H26" s="18">
        <f t="shared" si="0"/>
        <v>368548</v>
      </c>
    </row>
    <row r="27" spans="1:8" ht="35.25" customHeight="1" x14ac:dyDescent="0.25">
      <c r="A27" s="15">
        <v>8</v>
      </c>
      <c r="B27" s="24">
        <v>45863</v>
      </c>
      <c r="C27" s="15" t="s">
        <v>247</v>
      </c>
      <c r="D27" s="16" t="s">
        <v>2</v>
      </c>
      <c r="E27" s="17" t="s">
        <v>248</v>
      </c>
      <c r="F27" s="18">
        <v>654723</v>
      </c>
      <c r="G27" s="18">
        <v>52378</v>
      </c>
      <c r="H27" s="18">
        <f t="shared" si="0"/>
        <v>707101</v>
      </c>
    </row>
    <row r="28" spans="1:8" ht="35.25" customHeight="1" x14ac:dyDescent="0.25">
      <c r="A28" s="15">
        <v>9</v>
      </c>
      <c r="B28" s="24">
        <v>45863</v>
      </c>
      <c r="C28" s="15" t="s">
        <v>249</v>
      </c>
      <c r="D28" s="16" t="s">
        <v>2</v>
      </c>
      <c r="E28" s="17" t="s">
        <v>250</v>
      </c>
      <c r="F28" s="18">
        <v>341248</v>
      </c>
      <c r="G28" s="18">
        <v>27300</v>
      </c>
      <c r="H28" s="18">
        <f t="shared" si="0"/>
        <v>368548</v>
      </c>
    </row>
    <row r="29" spans="1:8" ht="35.25" customHeight="1" x14ac:dyDescent="0.25">
      <c r="A29" s="15">
        <v>10</v>
      </c>
      <c r="B29" s="24">
        <v>45863</v>
      </c>
      <c r="C29" s="15" t="s">
        <v>251</v>
      </c>
      <c r="D29" s="16" t="s">
        <v>2</v>
      </c>
      <c r="E29" s="17" t="s">
        <v>252</v>
      </c>
      <c r="F29" s="18">
        <v>341248</v>
      </c>
      <c r="G29" s="18">
        <v>27300</v>
      </c>
      <c r="H29" s="18">
        <f t="shared" si="0"/>
        <v>368548</v>
      </c>
    </row>
    <row r="30" spans="1:8" ht="35.25" customHeight="1" x14ac:dyDescent="0.25">
      <c r="A30" s="15">
        <v>11</v>
      </c>
      <c r="B30" s="24">
        <v>45863</v>
      </c>
      <c r="C30" s="15" t="s">
        <v>253</v>
      </c>
      <c r="D30" s="16" t="s">
        <v>2</v>
      </c>
      <c r="E30" s="17" t="s">
        <v>254</v>
      </c>
      <c r="F30" s="18">
        <v>473987</v>
      </c>
      <c r="G30" s="18">
        <v>37919</v>
      </c>
      <c r="H30" s="18">
        <f t="shared" si="0"/>
        <v>511906</v>
      </c>
    </row>
    <row r="31" spans="1:8" ht="35.25" customHeight="1" x14ac:dyDescent="0.25">
      <c r="A31" s="15">
        <v>12</v>
      </c>
      <c r="B31" s="24">
        <v>45863</v>
      </c>
      <c r="C31" s="15" t="s">
        <v>255</v>
      </c>
      <c r="D31" s="16" t="s">
        <v>2</v>
      </c>
      <c r="E31" s="17" t="s">
        <v>256</v>
      </c>
      <c r="F31" s="18">
        <v>471006</v>
      </c>
      <c r="G31" s="18">
        <v>37680</v>
      </c>
      <c r="H31" s="18">
        <f t="shared" si="0"/>
        <v>508686</v>
      </c>
    </row>
    <row r="32" spans="1:8" ht="35.25" customHeight="1" x14ac:dyDescent="0.25">
      <c r="A32" s="15">
        <v>13</v>
      </c>
      <c r="B32" s="24">
        <v>45863</v>
      </c>
      <c r="C32" s="15" t="s">
        <v>257</v>
      </c>
      <c r="D32" s="16" t="s">
        <v>2</v>
      </c>
      <c r="E32" s="17" t="s">
        <v>258</v>
      </c>
      <c r="F32" s="18">
        <v>659689</v>
      </c>
      <c r="G32" s="18">
        <v>52775</v>
      </c>
      <c r="H32" s="18">
        <f t="shared" si="0"/>
        <v>712464</v>
      </c>
    </row>
    <row r="33" spans="1:8" ht="35.25" customHeight="1" x14ac:dyDescent="0.25">
      <c r="A33" s="15">
        <v>14</v>
      </c>
      <c r="B33" s="24">
        <v>45863</v>
      </c>
      <c r="C33" s="15" t="s">
        <v>259</v>
      </c>
      <c r="D33" s="16" t="s">
        <v>2</v>
      </c>
      <c r="E33" s="17" t="s">
        <v>260</v>
      </c>
      <c r="F33" s="18">
        <v>804357</v>
      </c>
      <c r="G33" s="18">
        <v>64349</v>
      </c>
      <c r="H33" s="18">
        <f t="shared" si="0"/>
        <v>868706</v>
      </c>
    </row>
    <row r="34" spans="1:8" ht="35.25" customHeight="1" x14ac:dyDescent="0.25">
      <c r="A34" s="15">
        <v>15</v>
      </c>
      <c r="B34" s="24">
        <v>45863</v>
      </c>
      <c r="C34" s="15" t="s">
        <v>261</v>
      </c>
      <c r="D34" s="16" t="s">
        <v>2</v>
      </c>
      <c r="E34" s="17" t="s">
        <v>262</v>
      </c>
      <c r="F34" s="18">
        <v>617868</v>
      </c>
      <c r="G34" s="18">
        <v>49429</v>
      </c>
      <c r="H34" s="18">
        <f t="shared" si="0"/>
        <v>667297</v>
      </c>
    </row>
    <row r="35" spans="1:8" ht="35.25" customHeight="1" x14ac:dyDescent="0.25">
      <c r="A35" s="15">
        <v>16</v>
      </c>
      <c r="B35" s="24">
        <v>45867</v>
      </c>
      <c r="C35" s="15" t="s">
        <v>263</v>
      </c>
      <c r="D35" s="16" t="s">
        <v>2</v>
      </c>
      <c r="E35" s="17" t="s">
        <v>264</v>
      </c>
      <c r="F35" s="18">
        <v>617868</v>
      </c>
      <c r="G35" s="18">
        <v>49429</v>
      </c>
      <c r="H35" s="18">
        <f t="shared" si="0"/>
        <v>667297</v>
      </c>
    </row>
    <row r="36" spans="1:8" ht="35.25" customHeight="1" x14ac:dyDescent="0.25">
      <c r="A36" s="15">
        <v>17</v>
      </c>
      <c r="B36" s="24">
        <v>45867</v>
      </c>
      <c r="C36" s="15" t="s">
        <v>265</v>
      </c>
      <c r="D36" s="16" t="s">
        <v>2</v>
      </c>
      <c r="E36" s="17" t="s">
        <v>266</v>
      </c>
      <c r="F36" s="18">
        <v>719045</v>
      </c>
      <c r="G36" s="18">
        <v>57524</v>
      </c>
      <c r="H36" s="18">
        <f t="shared" si="0"/>
        <v>776569</v>
      </c>
    </row>
    <row r="37" spans="1:8" ht="35.25" customHeight="1" x14ac:dyDescent="0.25">
      <c r="A37" s="15">
        <v>18</v>
      </c>
      <c r="B37" s="24">
        <v>45867</v>
      </c>
      <c r="C37" s="15" t="s">
        <v>267</v>
      </c>
      <c r="D37" s="16" t="s">
        <v>2</v>
      </c>
      <c r="E37" s="17" t="s">
        <v>268</v>
      </c>
      <c r="F37" s="18">
        <v>426560</v>
      </c>
      <c r="G37" s="18">
        <v>34125</v>
      </c>
      <c r="H37" s="18">
        <f t="shared" si="0"/>
        <v>460685</v>
      </c>
    </row>
    <row r="38" spans="1:8" ht="35.25" customHeight="1" x14ac:dyDescent="0.25">
      <c r="A38" s="15">
        <v>19</v>
      </c>
      <c r="B38" s="24">
        <v>45867</v>
      </c>
      <c r="C38" s="15" t="s">
        <v>269</v>
      </c>
      <c r="D38" s="16" t="s">
        <v>2</v>
      </c>
      <c r="E38" s="17" t="s">
        <v>270</v>
      </c>
      <c r="F38" s="18">
        <v>429950</v>
      </c>
      <c r="G38" s="18">
        <v>34396</v>
      </c>
      <c r="H38" s="18">
        <f t="shared" si="0"/>
        <v>464346</v>
      </c>
    </row>
    <row r="39" spans="1:8" ht="58.5" customHeight="1" x14ac:dyDescent="0.25">
      <c r="A39" s="15">
        <v>20</v>
      </c>
      <c r="B39" s="24">
        <v>45869</v>
      </c>
      <c r="C39" s="15" t="s">
        <v>271</v>
      </c>
      <c r="D39" s="16" t="s">
        <v>2</v>
      </c>
      <c r="E39" s="17" t="s">
        <v>272</v>
      </c>
      <c r="F39" s="18">
        <v>363964</v>
      </c>
      <c r="G39" s="18">
        <v>29117</v>
      </c>
      <c r="H39" s="18">
        <f t="shared" si="0"/>
        <v>393081</v>
      </c>
    </row>
    <row r="40" spans="1:8" ht="52.5" customHeight="1" x14ac:dyDescent="0.25">
      <c r="A40" s="15">
        <v>21</v>
      </c>
      <c r="B40" s="24">
        <v>45869</v>
      </c>
      <c r="C40" s="15" t="s">
        <v>273</v>
      </c>
      <c r="D40" s="16" t="s">
        <v>2</v>
      </c>
      <c r="E40" s="17" t="s">
        <v>274</v>
      </c>
      <c r="F40" s="18">
        <v>375492</v>
      </c>
      <c r="G40" s="18">
        <v>30039</v>
      </c>
      <c r="H40" s="18">
        <f t="shared" si="0"/>
        <v>405531</v>
      </c>
    </row>
    <row r="41" spans="1:8" ht="35.25" customHeight="1" x14ac:dyDescent="0.25">
      <c r="A41" s="15">
        <v>22</v>
      </c>
      <c r="B41" s="24">
        <v>45869</v>
      </c>
      <c r="C41" s="15" t="s">
        <v>275</v>
      </c>
      <c r="D41" s="16" t="s">
        <v>2</v>
      </c>
      <c r="E41" s="17" t="s">
        <v>276</v>
      </c>
      <c r="F41" s="18">
        <v>804211</v>
      </c>
      <c r="G41" s="18">
        <v>64337</v>
      </c>
      <c r="H41" s="18">
        <f t="shared" si="0"/>
        <v>868548</v>
      </c>
    </row>
    <row r="42" spans="1:8" ht="35.25" customHeight="1" x14ac:dyDescent="0.25">
      <c r="A42" s="15">
        <v>23</v>
      </c>
      <c r="B42" s="24">
        <v>45869</v>
      </c>
      <c r="C42" s="15" t="s">
        <v>277</v>
      </c>
      <c r="D42" s="16" t="s">
        <v>2</v>
      </c>
      <c r="E42" s="17" t="s">
        <v>278</v>
      </c>
      <c r="F42" s="18">
        <v>1172855</v>
      </c>
      <c r="G42" s="18">
        <v>93828</v>
      </c>
      <c r="H42" s="18">
        <f t="shared" si="0"/>
        <v>1266683</v>
      </c>
    </row>
    <row r="43" spans="1:8" ht="35.25" customHeight="1" x14ac:dyDescent="0.25">
      <c r="A43" s="15">
        <v>24</v>
      </c>
      <c r="B43" s="24">
        <v>45869</v>
      </c>
      <c r="C43" s="15" t="s">
        <v>279</v>
      </c>
      <c r="D43" s="16" t="s">
        <v>2</v>
      </c>
      <c r="E43" s="17" t="s">
        <v>280</v>
      </c>
      <c r="F43" s="18">
        <v>429950</v>
      </c>
      <c r="G43" s="18">
        <v>34396</v>
      </c>
      <c r="H43" s="18">
        <f t="shared" si="0"/>
        <v>464346</v>
      </c>
    </row>
    <row r="44" spans="1:8" ht="35.25" customHeight="1" x14ac:dyDescent="0.25">
      <c r="A44" s="15">
        <v>25</v>
      </c>
      <c r="B44" s="24">
        <v>45869</v>
      </c>
      <c r="C44" s="15" t="s">
        <v>281</v>
      </c>
      <c r="D44" s="16" t="s">
        <v>2</v>
      </c>
      <c r="E44" s="17" t="s">
        <v>282</v>
      </c>
      <c r="F44" s="18">
        <v>500848</v>
      </c>
      <c r="G44" s="18">
        <v>40068</v>
      </c>
      <c r="H44" s="18">
        <f t="shared" si="0"/>
        <v>540916</v>
      </c>
    </row>
    <row r="45" spans="1:8" ht="35.25" customHeight="1" x14ac:dyDescent="0.25">
      <c r="A45" s="15">
        <v>26</v>
      </c>
      <c r="B45" s="24">
        <v>45880</v>
      </c>
      <c r="C45" s="15" t="s">
        <v>283</v>
      </c>
      <c r="D45" s="16" t="s">
        <v>2</v>
      </c>
      <c r="E45" s="17" t="s">
        <v>284</v>
      </c>
      <c r="F45" s="18">
        <v>751565</v>
      </c>
      <c r="G45" s="18">
        <v>60125</v>
      </c>
      <c r="H45" s="18">
        <f t="shared" si="0"/>
        <v>811690</v>
      </c>
    </row>
    <row r="46" spans="1:8" ht="35.25" customHeight="1" x14ac:dyDescent="0.25">
      <c r="A46" s="15">
        <v>27</v>
      </c>
      <c r="B46" s="24">
        <v>45880</v>
      </c>
      <c r="C46" s="15" t="s">
        <v>285</v>
      </c>
      <c r="D46" s="16" t="s">
        <v>2</v>
      </c>
      <c r="E46" s="17" t="s">
        <v>286</v>
      </c>
      <c r="F46" s="18">
        <v>841851</v>
      </c>
      <c r="G46" s="18">
        <v>67348</v>
      </c>
      <c r="H46" s="18">
        <f t="shared" si="0"/>
        <v>909199</v>
      </c>
    </row>
    <row r="47" spans="1:8" ht="35.25" customHeight="1" x14ac:dyDescent="0.25">
      <c r="A47" s="15">
        <v>28</v>
      </c>
      <c r="B47" s="24">
        <v>45880</v>
      </c>
      <c r="C47" s="15" t="s">
        <v>287</v>
      </c>
      <c r="D47" s="16" t="s">
        <v>2</v>
      </c>
      <c r="E47" s="17" t="s">
        <v>288</v>
      </c>
      <c r="F47" s="18">
        <v>1092592</v>
      </c>
      <c r="G47" s="18">
        <v>87407</v>
      </c>
      <c r="H47" s="18">
        <f t="shared" si="0"/>
        <v>1179999</v>
      </c>
    </row>
    <row r="48" spans="1:8" ht="35.25" customHeight="1" x14ac:dyDescent="0.25">
      <c r="A48" s="15">
        <v>29</v>
      </c>
      <c r="B48" s="24">
        <v>45880</v>
      </c>
      <c r="C48" s="15" t="s">
        <v>289</v>
      </c>
      <c r="D48" s="16" t="s">
        <v>2</v>
      </c>
      <c r="E48" s="17" t="s">
        <v>290</v>
      </c>
      <c r="F48" s="18">
        <v>688628</v>
      </c>
      <c r="G48" s="18">
        <v>55090</v>
      </c>
      <c r="H48" s="18">
        <f t="shared" si="0"/>
        <v>743718</v>
      </c>
    </row>
    <row r="49" spans="1:8" ht="35.25" customHeight="1" x14ac:dyDescent="0.25">
      <c r="A49" s="15">
        <v>30</v>
      </c>
      <c r="B49" s="24">
        <v>45880</v>
      </c>
      <c r="C49" s="15" t="s">
        <v>291</v>
      </c>
      <c r="D49" s="16" t="s">
        <v>2</v>
      </c>
      <c r="E49" s="17" t="s">
        <v>292</v>
      </c>
      <c r="F49" s="18">
        <v>670521</v>
      </c>
      <c r="G49" s="18">
        <v>53642</v>
      </c>
      <c r="H49" s="18">
        <f t="shared" si="0"/>
        <v>724163</v>
      </c>
    </row>
    <row r="50" spans="1:8" ht="35.25" customHeight="1" x14ac:dyDescent="0.25">
      <c r="A50" s="15">
        <v>31</v>
      </c>
      <c r="B50" s="24">
        <v>45880</v>
      </c>
      <c r="C50" s="15" t="s">
        <v>293</v>
      </c>
      <c r="D50" s="16" t="s">
        <v>2</v>
      </c>
      <c r="E50" s="17" t="s">
        <v>294</v>
      </c>
      <c r="F50" s="18">
        <v>674805</v>
      </c>
      <c r="G50" s="18">
        <v>53984</v>
      </c>
      <c r="H50" s="18">
        <f t="shared" si="0"/>
        <v>728789</v>
      </c>
    </row>
    <row r="51" spans="1:8" ht="35.25" customHeight="1" x14ac:dyDescent="0.25">
      <c r="A51" s="15">
        <v>32</v>
      </c>
      <c r="B51" s="24">
        <v>45880</v>
      </c>
      <c r="C51" s="15" t="s">
        <v>295</v>
      </c>
      <c r="D51" s="16" t="s">
        <v>2</v>
      </c>
      <c r="E51" s="17" t="s">
        <v>296</v>
      </c>
      <c r="F51" s="18">
        <v>674762</v>
      </c>
      <c r="G51" s="18">
        <v>53981</v>
      </c>
      <c r="H51" s="18">
        <f t="shared" si="0"/>
        <v>728743</v>
      </c>
    </row>
    <row r="52" spans="1:8" ht="35.25" customHeight="1" x14ac:dyDescent="0.25">
      <c r="A52" s="15">
        <v>33</v>
      </c>
      <c r="B52" s="24">
        <v>45889</v>
      </c>
      <c r="C52" s="15" t="s">
        <v>297</v>
      </c>
      <c r="D52" s="16" t="s">
        <v>2</v>
      </c>
      <c r="E52" s="17" t="s">
        <v>298</v>
      </c>
      <c r="F52" s="18">
        <v>1226928</v>
      </c>
      <c r="G52" s="18">
        <v>98154</v>
      </c>
      <c r="H52" s="18">
        <f t="shared" si="0"/>
        <v>1325082</v>
      </c>
    </row>
    <row r="53" spans="1:8" ht="35.25" customHeight="1" x14ac:dyDescent="0.25">
      <c r="A53" s="15">
        <v>34</v>
      </c>
      <c r="B53" s="24">
        <v>45889</v>
      </c>
      <c r="C53" s="15" t="s">
        <v>299</v>
      </c>
      <c r="D53" s="16" t="s">
        <v>2</v>
      </c>
      <c r="E53" s="17" t="s">
        <v>300</v>
      </c>
      <c r="F53" s="18">
        <v>710938</v>
      </c>
      <c r="G53" s="18">
        <v>56875</v>
      </c>
      <c r="H53" s="18">
        <f t="shared" si="0"/>
        <v>767813</v>
      </c>
    </row>
    <row r="54" spans="1:8" ht="35.25" customHeight="1" x14ac:dyDescent="0.25">
      <c r="A54" s="15">
        <v>35</v>
      </c>
      <c r="B54" s="24">
        <v>45889</v>
      </c>
      <c r="C54" s="15" t="s">
        <v>301</v>
      </c>
      <c r="D54" s="16" t="s">
        <v>2</v>
      </c>
      <c r="E54" s="17" t="s">
        <v>302</v>
      </c>
      <c r="F54" s="18">
        <v>834016</v>
      </c>
      <c r="G54" s="18">
        <v>66721</v>
      </c>
      <c r="H54" s="18">
        <f t="shared" si="0"/>
        <v>900737</v>
      </c>
    </row>
    <row r="55" spans="1:8" ht="35.25" customHeight="1" x14ac:dyDescent="0.25">
      <c r="A55" s="15">
        <v>36</v>
      </c>
      <c r="B55" s="24">
        <v>45889</v>
      </c>
      <c r="C55" s="15" t="s">
        <v>303</v>
      </c>
      <c r="D55" s="16" t="s">
        <v>2</v>
      </c>
      <c r="E55" s="17" t="s">
        <v>304</v>
      </c>
      <c r="F55" s="18">
        <v>1102458</v>
      </c>
      <c r="G55" s="18">
        <v>88197</v>
      </c>
      <c r="H55" s="18">
        <f t="shared" si="0"/>
        <v>1190655</v>
      </c>
    </row>
    <row r="56" spans="1:8" ht="35.25" customHeight="1" x14ac:dyDescent="0.25">
      <c r="A56" s="15">
        <v>37</v>
      </c>
      <c r="B56" s="24">
        <v>45889</v>
      </c>
      <c r="C56" s="15" t="s">
        <v>305</v>
      </c>
      <c r="D56" s="16" t="s">
        <v>2</v>
      </c>
      <c r="E56" s="17" t="s">
        <v>306</v>
      </c>
      <c r="F56" s="18">
        <v>689850</v>
      </c>
      <c r="G56" s="18">
        <v>55188</v>
      </c>
      <c r="H56" s="18">
        <f t="shared" si="0"/>
        <v>745038</v>
      </c>
    </row>
    <row r="57" spans="1:8" ht="35.25" customHeight="1" x14ac:dyDescent="0.25">
      <c r="A57" s="15">
        <v>38</v>
      </c>
      <c r="B57" s="24">
        <v>45889</v>
      </c>
      <c r="C57" s="15" t="s">
        <v>307</v>
      </c>
      <c r="D57" s="16" t="s">
        <v>2</v>
      </c>
      <c r="E57" s="17" t="s">
        <v>308</v>
      </c>
      <c r="F57" s="18">
        <v>869650</v>
      </c>
      <c r="G57" s="18">
        <v>69572</v>
      </c>
      <c r="H57" s="18">
        <f t="shared" si="0"/>
        <v>939222</v>
      </c>
    </row>
    <row r="58" spans="1:8" ht="35.25" customHeight="1" x14ac:dyDescent="0.25">
      <c r="A58" s="15">
        <v>39</v>
      </c>
      <c r="B58" s="24">
        <v>45889</v>
      </c>
      <c r="C58" s="15" t="s">
        <v>309</v>
      </c>
      <c r="D58" s="16" t="s">
        <v>2</v>
      </c>
      <c r="E58" s="17" t="s">
        <v>310</v>
      </c>
      <c r="F58" s="18">
        <v>688801</v>
      </c>
      <c r="G58" s="18">
        <v>55104</v>
      </c>
      <c r="H58" s="18">
        <f t="shared" si="0"/>
        <v>743905</v>
      </c>
    </row>
    <row r="59" spans="1:8" ht="35.25" customHeight="1" x14ac:dyDescent="0.25">
      <c r="A59" s="15">
        <v>40</v>
      </c>
      <c r="B59" s="24">
        <v>45889</v>
      </c>
      <c r="C59" s="15" t="s">
        <v>311</v>
      </c>
      <c r="D59" s="16" t="s">
        <v>2</v>
      </c>
      <c r="E59" s="17" t="s">
        <v>312</v>
      </c>
      <c r="F59" s="18">
        <v>601663</v>
      </c>
      <c r="G59" s="18">
        <v>48133</v>
      </c>
      <c r="H59" s="18">
        <f t="shared" si="0"/>
        <v>649796</v>
      </c>
    </row>
    <row r="60" spans="1:8" ht="35.25" customHeight="1" x14ac:dyDescent="0.25">
      <c r="A60" s="15">
        <v>41</v>
      </c>
      <c r="B60" s="24">
        <v>45889</v>
      </c>
      <c r="C60" s="15" t="s">
        <v>313</v>
      </c>
      <c r="D60" s="16" t="s">
        <v>2</v>
      </c>
      <c r="E60" s="17" t="s">
        <v>314</v>
      </c>
      <c r="F60" s="18">
        <v>713982</v>
      </c>
      <c r="G60" s="18">
        <v>57119</v>
      </c>
      <c r="H60" s="18">
        <f t="shared" si="0"/>
        <v>771101</v>
      </c>
    </row>
    <row r="61" spans="1:8" ht="35.25" customHeight="1" x14ac:dyDescent="0.25">
      <c r="A61" s="15">
        <v>42</v>
      </c>
      <c r="B61" s="24">
        <v>45889</v>
      </c>
      <c r="C61" s="15" t="s">
        <v>315</v>
      </c>
      <c r="D61" s="16" t="s">
        <v>2</v>
      </c>
      <c r="E61" s="17" t="s">
        <v>316</v>
      </c>
      <c r="F61" s="18">
        <v>668191</v>
      </c>
      <c r="G61" s="18">
        <v>53455</v>
      </c>
      <c r="H61" s="18">
        <f t="shared" si="0"/>
        <v>721646</v>
      </c>
    </row>
    <row r="62" spans="1:8" ht="35.25" customHeight="1" x14ac:dyDescent="0.25">
      <c r="A62" s="15">
        <v>43</v>
      </c>
      <c r="B62" s="24">
        <v>45889</v>
      </c>
      <c r="C62" s="15" t="s">
        <v>317</v>
      </c>
      <c r="D62" s="16" t="s">
        <v>2</v>
      </c>
      <c r="E62" s="17" t="s">
        <v>318</v>
      </c>
      <c r="F62" s="18">
        <v>706996</v>
      </c>
      <c r="G62" s="18">
        <v>56560</v>
      </c>
      <c r="H62" s="18">
        <f t="shared" si="0"/>
        <v>763556</v>
      </c>
    </row>
    <row r="63" spans="1:8" ht="35.25" customHeight="1" x14ac:dyDescent="0.25">
      <c r="A63" s="15">
        <v>44</v>
      </c>
      <c r="B63" s="24">
        <v>45889</v>
      </c>
      <c r="C63" s="15" t="s">
        <v>319</v>
      </c>
      <c r="D63" s="16" t="s">
        <v>2</v>
      </c>
      <c r="E63" s="17" t="s">
        <v>320</v>
      </c>
      <c r="F63" s="18">
        <v>712727</v>
      </c>
      <c r="G63" s="18">
        <v>57018</v>
      </c>
      <c r="H63" s="18">
        <f t="shared" si="0"/>
        <v>769745</v>
      </c>
    </row>
    <row r="64" spans="1:8" ht="35.25" customHeight="1" x14ac:dyDescent="0.25">
      <c r="A64" s="15">
        <v>45</v>
      </c>
      <c r="B64" s="24">
        <v>45889</v>
      </c>
      <c r="C64" s="15" t="s">
        <v>321</v>
      </c>
      <c r="D64" s="16" t="s">
        <v>2</v>
      </c>
      <c r="E64" s="17" t="s">
        <v>322</v>
      </c>
      <c r="F64" s="18">
        <v>757942</v>
      </c>
      <c r="G64" s="18">
        <v>60635</v>
      </c>
      <c r="H64" s="18">
        <f t="shared" si="0"/>
        <v>818577</v>
      </c>
    </row>
    <row r="65" spans="1:8" ht="35.25" customHeight="1" x14ac:dyDescent="0.25">
      <c r="A65" s="15">
        <v>46</v>
      </c>
      <c r="B65" s="24">
        <v>45894</v>
      </c>
      <c r="C65" s="15" t="s">
        <v>323</v>
      </c>
      <c r="D65" s="16" t="s">
        <v>2</v>
      </c>
      <c r="E65" s="17" t="s">
        <v>324</v>
      </c>
      <c r="F65" s="18">
        <v>951740</v>
      </c>
      <c r="G65" s="18">
        <v>76139</v>
      </c>
      <c r="H65" s="18">
        <f t="shared" si="0"/>
        <v>1027879</v>
      </c>
    </row>
    <row r="66" spans="1:8" ht="35.25" customHeight="1" x14ac:dyDescent="0.25">
      <c r="A66" s="15">
        <v>47</v>
      </c>
      <c r="B66" s="24">
        <v>45894</v>
      </c>
      <c r="C66" s="15" t="s">
        <v>325</v>
      </c>
      <c r="D66" s="16" t="s">
        <v>2</v>
      </c>
      <c r="E66" s="17" t="s">
        <v>326</v>
      </c>
      <c r="F66" s="18">
        <v>618134</v>
      </c>
      <c r="G66" s="18">
        <v>49451</v>
      </c>
      <c r="H66" s="18">
        <f t="shared" si="0"/>
        <v>667585</v>
      </c>
    </row>
    <row r="67" spans="1:8" ht="35.25" customHeight="1" x14ac:dyDescent="0.25">
      <c r="A67" s="15">
        <v>48</v>
      </c>
      <c r="B67" s="24">
        <v>45894</v>
      </c>
      <c r="C67" s="15" t="s">
        <v>327</v>
      </c>
      <c r="D67" s="16" t="s">
        <v>2</v>
      </c>
      <c r="E67" s="17" t="s">
        <v>328</v>
      </c>
      <c r="F67" s="18">
        <v>990735</v>
      </c>
      <c r="G67" s="18">
        <v>79259</v>
      </c>
      <c r="H67" s="18">
        <f t="shared" si="0"/>
        <v>1069994</v>
      </c>
    </row>
    <row r="68" spans="1:8" ht="35.25" customHeight="1" x14ac:dyDescent="0.25">
      <c r="A68" s="15">
        <v>49</v>
      </c>
      <c r="B68" s="24">
        <v>45894</v>
      </c>
      <c r="C68" s="15" t="s">
        <v>329</v>
      </c>
      <c r="D68" s="16" t="s">
        <v>2</v>
      </c>
      <c r="E68" s="17" t="s">
        <v>330</v>
      </c>
      <c r="F68" s="18">
        <v>553415</v>
      </c>
      <c r="G68" s="18">
        <v>44273</v>
      </c>
      <c r="H68" s="18">
        <f t="shared" si="0"/>
        <v>597688</v>
      </c>
    </row>
    <row r="69" spans="1:8" ht="35.25" customHeight="1" x14ac:dyDescent="0.25">
      <c r="A69" s="15">
        <v>50</v>
      </c>
      <c r="B69" s="24">
        <v>45905</v>
      </c>
      <c r="C69" s="15" t="s">
        <v>331</v>
      </c>
      <c r="D69" s="16" t="s">
        <v>2</v>
      </c>
      <c r="E69" s="17" t="s">
        <v>332</v>
      </c>
      <c r="F69" s="18">
        <v>618134</v>
      </c>
      <c r="G69" s="18">
        <v>49451</v>
      </c>
      <c r="H69" s="18">
        <f t="shared" si="0"/>
        <v>667585</v>
      </c>
    </row>
    <row r="70" spans="1:8" ht="35.25" customHeight="1" x14ac:dyDescent="0.25">
      <c r="A70" s="15">
        <v>51</v>
      </c>
      <c r="B70" s="24">
        <v>45905</v>
      </c>
      <c r="C70" s="15" t="s">
        <v>333</v>
      </c>
      <c r="D70" s="16" t="s">
        <v>2</v>
      </c>
      <c r="E70" s="17" t="s">
        <v>334</v>
      </c>
      <c r="F70" s="18">
        <v>574800</v>
      </c>
      <c r="G70" s="18">
        <v>45984</v>
      </c>
      <c r="H70" s="18">
        <f t="shared" si="0"/>
        <v>620784</v>
      </c>
    </row>
    <row r="71" spans="1:8" ht="35.25" customHeight="1" x14ac:dyDescent="0.25">
      <c r="A71" s="15">
        <v>52</v>
      </c>
      <c r="B71" s="24">
        <v>45905</v>
      </c>
      <c r="C71" s="15" t="s">
        <v>335</v>
      </c>
      <c r="D71" s="16" t="s">
        <v>2</v>
      </c>
      <c r="E71" s="17" t="s">
        <v>336</v>
      </c>
      <c r="F71" s="18">
        <v>431100</v>
      </c>
      <c r="G71" s="18">
        <v>34488</v>
      </c>
      <c r="H71" s="18">
        <f t="shared" si="0"/>
        <v>465588</v>
      </c>
    </row>
    <row r="72" spans="1:8" ht="35.25" customHeight="1" x14ac:dyDescent="0.25">
      <c r="A72" s="15">
        <v>53</v>
      </c>
      <c r="B72" s="24">
        <v>45916</v>
      </c>
      <c r="C72" s="15" t="s">
        <v>337</v>
      </c>
      <c r="D72" s="16" t="s">
        <v>2</v>
      </c>
      <c r="E72" s="17" t="s">
        <v>338</v>
      </c>
      <c r="F72" s="18">
        <v>1060411</v>
      </c>
      <c r="G72" s="18">
        <v>84833</v>
      </c>
      <c r="H72" s="18">
        <f t="shared" si="0"/>
        <v>1145244</v>
      </c>
    </row>
    <row r="73" spans="1:8" ht="35.25" customHeight="1" x14ac:dyDescent="0.25">
      <c r="A73" s="15">
        <v>54</v>
      </c>
      <c r="B73" s="24">
        <v>45916</v>
      </c>
      <c r="C73" s="15" t="s">
        <v>339</v>
      </c>
      <c r="D73" s="16" t="s">
        <v>2</v>
      </c>
      <c r="E73" s="17" t="s">
        <v>340</v>
      </c>
      <c r="F73" s="18">
        <v>733521</v>
      </c>
      <c r="G73" s="18">
        <v>58682</v>
      </c>
      <c r="H73" s="18">
        <f t="shared" si="0"/>
        <v>792203</v>
      </c>
    </row>
    <row r="74" spans="1:8" ht="35.25" customHeight="1" x14ac:dyDescent="0.25">
      <c r="A74" s="15">
        <v>55</v>
      </c>
      <c r="B74" s="24">
        <v>45916</v>
      </c>
      <c r="C74" s="15" t="s">
        <v>341</v>
      </c>
      <c r="D74" s="16" t="s">
        <v>2</v>
      </c>
      <c r="E74" s="17" t="s">
        <v>342</v>
      </c>
      <c r="F74" s="18">
        <v>715466</v>
      </c>
      <c r="G74" s="18">
        <v>57237</v>
      </c>
      <c r="H74" s="18">
        <f t="shared" si="0"/>
        <v>772703</v>
      </c>
    </row>
    <row r="75" spans="1:8" ht="35.25" customHeight="1" x14ac:dyDescent="0.25">
      <c r="A75" s="15">
        <v>56</v>
      </c>
      <c r="B75" s="24">
        <v>45916</v>
      </c>
      <c r="C75" s="15" t="s">
        <v>343</v>
      </c>
      <c r="D75" s="16" t="s">
        <v>2</v>
      </c>
      <c r="E75" s="17" t="s">
        <v>344</v>
      </c>
      <c r="F75" s="18">
        <v>716021</v>
      </c>
      <c r="G75" s="18">
        <v>57282</v>
      </c>
      <c r="H75" s="18">
        <f t="shared" si="0"/>
        <v>773303</v>
      </c>
    </row>
    <row r="76" spans="1:8" ht="35.25" customHeight="1" x14ac:dyDescent="0.25">
      <c r="A76" s="15">
        <v>57</v>
      </c>
      <c r="B76" s="24">
        <v>45916</v>
      </c>
      <c r="C76" s="15" t="s">
        <v>345</v>
      </c>
      <c r="D76" s="16" t="s">
        <v>2</v>
      </c>
      <c r="E76" s="17" t="s">
        <v>346</v>
      </c>
      <c r="F76" s="18">
        <v>877146</v>
      </c>
      <c r="G76" s="18">
        <v>70172</v>
      </c>
      <c r="H76" s="18">
        <f t="shared" si="0"/>
        <v>947318</v>
      </c>
    </row>
    <row r="77" spans="1:8" ht="35.25" customHeight="1" x14ac:dyDescent="0.25">
      <c r="A77" s="15">
        <v>58</v>
      </c>
      <c r="B77" s="24">
        <v>45916</v>
      </c>
      <c r="C77" s="15" t="s">
        <v>347</v>
      </c>
      <c r="D77" s="16" t="s">
        <v>2</v>
      </c>
      <c r="E77" s="17" t="s">
        <v>348</v>
      </c>
      <c r="F77" s="18">
        <v>713011</v>
      </c>
      <c r="G77" s="18">
        <v>57041</v>
      </c>
      <c r="H77" s="18">
        <f t="shared" si="0"/>
        <v>770052</v>
      </c>
    </row>
    <row r="78" spans="1:8" ht="35.25" customHeight="1" x14ac:dyDescent="0.25">
      <c r="A78" s="15">
        <v>59</v>
      </c>
      <c r="B78" s="24">
        <v>45916</v>
      </c>
      <c r="C78" s="15" t="s">
        <v>349</v>
      </c>
      <c r="D78" s="16" t="s">
        <v>2</v>
      </c>
      <c r="E78" s="17" t="s">
        <v>350</v>
      </c>
      <c r="F78" s="18">
        <v>858652</v>
      </c>
      <c r="G78" s="18">
        <v>68692</v>
      </c>
      <c r="H78" s="18">
        <f t="shared" si="0"/>
        <v>927344</v>
      </c>
    </row>
    <row r="79" spans="1:8" ht="35.25" customHeight="1" x14ac:dyDescent="0.25">
      <c r="A79" s="15">
        <v>60</v>
      </c>
      <c r="B79" s="24">
        <v>45916</v>
      </c>
      <c r="C79" s="15" t="s">
        <v>351</v>
      </c>
      <c r="D79" s="16" t="s">
        <v>2</v>
      </c>
      <c r="E79" s="17" t="s">
        <v>352</v>
      </c>
      <c r="F79" s="18">
        <v>702562</v>
      </c>
      <c r="G79" s="18">
        <v>56205</v>
      </c>
      <c r="H79" s="18">
        <f t="shared" si="0"/>
        <v>758767</v>
      </c>
    </row>
    <row r="80" spans="1:8" ht="35.25" customHeight="1" x14ac:dyDescent="0.25">
      <c r="A80" s="15">
        <v>61</v>
      </c>
      <c r="B80" s="24">
        <v>45916</v>
      </c>
      <c r="C80" s="15" t="s">
        <v>353</v>
      </c>
      <c r="D80" s="16" t="s">
        <v>2</v>
      </c>
      <c r="E80" s="17" t="s">
        <v>354</v>
      </c>
      <c r="F80" s="18">
        <v>474434</v>
      </c>
      <c r="G80" s="18">
        <v>37955</v>
      </c>
      <c r="H80" s="18">
        <f t="shared" si="0"/>
        <v>512389</v>
      </c>
    </row>
    <row r="81" spans="1:8" ht="35.25" customHeight="1" x14ac:dyDescent="0.25">
      <c r="A81" s="15">
        <v>62</v>
      </c>
      <c r="B81" s="24">
        <v>45916</v>
      </c>
      <c r="C81" s="15" t="s">
        <v>355</v>
      </c>
      <c r="D81" s="16" t="s">
        <v>2</v>
      </c>
      <c r="E81" s="17" t="s">
        <v>356</v>
      </c>
      <c r="F81" s="18">
        <v>718500</v>
      </c>
      <c r="G81" s="18">
        <v>57480</v>
      </c>
      <c r="H81" s="18">
        <f t="shared" si="0"/>
        <v>775980</v>
      </c>
    </row>
    <row r="82" spans="1:8" ht="35.25" customHeight="1" x14ac:dyDescent="0.25">
      <c r="A82" s="15">
        <v>63</v>
      </c>
      <c r="B82" s="24">
        <v>45916</v>
      </c>
      <c r="C82" s="15" t="s">
        <v>357</v>
      </c>
      <c r="D82" s="16" t="s">
        <v>2</v>
      </c>
      <c r="E82" s="17" t="s">
        <v>358</v>
      </c>
      <c r="F82" s="18">
        <v>814495</v>
      </c>
      <c r="G82" s="18">
        <v>65160</v>
      </c>
      <c r="H82" s="18">
        <f t="shared" si="0"/>
        <v>879655</v>
      </c>
    </row>
    <row r="83" spans="1:8" ht="35.25" customHeight="1" x14ac:dyDescent="0.25">
      <c r="A83" s="15">
        <v>64</v>
      </c>
      <c r="B83" s="24">
        <v>45916</v>
      </c>
      <c r="C83" s="15" t="s">
        <v>359</v>
      </c>
      <c r="D83" s="16" t="s">
        <v>2</v>
      </c>
      <c r="E83" s="17" t="s">
        <v>360</v>
      </c>
      <c r="F83" s="18">
        <v>1048650</v>
      </c>
      <c r="G83" s="18">
        <v>83892</v>
      </c>
      <c r="H83" s="18">
        <f t="shared" si="0"/>
        <v>1132542</v>
      </c>
    </row>
    <row r="84" spans="1:8" ht="35.25" customHeight="1" x14ac:dyDescent="0.25">
      <c r="A84" s="15">
        <v>65</v>
      </c>
      <c r="B84" s="24">
        <v>45916</v>
      </c>
      <c r="C84" s="15" t="s">
        <v>361</v>
      </c>
      <c r="D84" s="16" t="s">
        <v>2</v>
      </c>
      <c r="E84" s="17" t="s">
        <v>362</v>
      </c>
      <c r="F84" s="18">
        <v>740815</v>
      </c>
      <c r="G84" s="18">
        <v>59265</v>
      </c>
      <c r="H84" s="18">
        <f t="shared" si="0"/>
        <v>800080</v>
      </c>
    </row>
    <row r="85" spans="1:8" ht="35.25" customHeight="1" x14ac:dyDescent="0.25">
      <c r="A85" s="15">
        <v>66</v>
      </c>
      <c r="B85" s="24">
        <v>45916</v>
      </c>
      <c r="C85" s="15" t="s">
        <v>363</v>
      </c>
      <c r="D85" s="16" t="s">
        <v>2</v>
      </c>
      <c r="E85" s="17" t="s">
        <v>364</v>
      </c>
      <c r="F85" s="18">
        <v>746177</v>
      </c>
      <c r="G85" s="18">
        <v>59694</v>
      </c>
      <c r="H85" s="18">
        <f t="shared" si="0"/>
        <v>805871</v>
      </c>
    </row>
    <row r="86" spans="1:8" ht="35.25" customHeight="1" x14ac:dyDescent="0.25">
      <c r="A86" s="15">
        <v>67</v>
      </c>
      <c r="B86" s="24">
        <v>45916</v>
      </c>
      <c r="C86" s="15" t="s">
        <v>365</v>
      </c>
      <c r="D86" s="16" t="s">
        <v>2</v>
      </c>
      <c r="E86" s="17" t="s">
        <v>366</v>
      </c>
      <c r="F86" s="18">
        <v>938821</v>
      </c>
      <c r="G86" s="18">
        <v>75106</v>
      </c>
      <c r="H86" s="18">
        <f t="shared" si="0"/>
        <v>1013927</v>
      </c>
    </row>
    <row r="87" spans="1:8" ht="35.25" customHeight="1" x14ac:dyDescent="0.25">
      <c r="A87" s="15">
        <v>68</v>
      </c>
      <c r="B87" s="24">
        <v>45925</v>
      </c>
      <c r="C87" s="15" t="s">
        <v>367</v>
      </c>
      <c r="D87" s="16" t="s">
        <v>2</v>
      </c>
      <c r="E87" s="17" t="s">
        <v>368</v>
      </c>
      <c r="F87" s="18">
        <v>717489</v>
      </c>
      <c r="G87" s="18">
        <v>57399</v>
      </c>
      <c r="H87" s="18">
        <f t="shared" si="0"/>
        <v>774888</v>
      </c>
    </row>
    <row r="88" spans="1:8" ht="35.25" customHeight="1" x14ac:dyDescent="0.25">
      <c r="A88" s="15">
        <v>69</v>
      </c>
      <c r="B88" s="24">
        <v>45925</v>
      </c>
      <c r="C88" s="15" t="s">
        <v>369</v>
      </c>
      <c r="D88" s="16" t="s">
        <v>2</v>
      </c>
      <c r="E88" s="17" t="s">
        <v>370</v>
      </c>
      <c r="F88" s="18">
        <v>718500</v>
      </c>
      <c r="G88" s="18">
        <v>57480</v>
      </c>
      <c r="H88" s="18">
        <f t="shared" si="0"/>
        <v>775980</v>
      </c>
    </row>
    <row r="89" spans="1:8" ht="35.25" customHeight="1" x14ac:dyDescent="0.25">
      <c r="A89" s="15">
        <v>70</v>
      </c>
      <c r="B89" s="24">
        <v>45925</v>
      </c>
      <c r="C89" s="15" t="s">
        <v>371</v>
      </c>
      <c r="D89" s="16" t="s">
        <v>2</v>
      </c>
      <c r="E89" s="17" t="s">
        <v>372</v>
      </c>
      <c r="F89" s="18">
        <v>722718</v>
      </c>
      <c r="G89" s="18">
        <v>57817</v>
      </c>
      <c r="H89" s="18">
        <f t="shared" si="0"/>
        <v>780535</v>
      </c>
    </row>
    <row r="90" spans="1:8" ht="35.25" customHeight="1" x14ac:dyDescent="0.25">
      <c r="A90" s="15">
        <v>71</v>
      </c>
      <c r="B90" s="24">
        <v>45925</v>
      </c>
      <c r="C90" s="15" t="s">
        <v>373</v>
      </c>
      <c r="D90" s="16" t="s">
        <v>2</v>
      </c>
      <c r="E90" s="17" t="s">
        <v>374</v>
      </c>
      <c r="F90" s="18">
        <v>749838</v>
      </c>
      <c r="G90" s="18">
        <v>59987</v>
      </c>
      <c r="H90" s="18">
        <f t="shared" si="0"/>
        <v>809825</v>
      </c>
    </row>
    <row r="91" spans="1:8" ht="35.25" customHeight="1" x14ac:dyDescent="0.25">
      <c r="A91" s="15">
        <v>72</v>
      </c>
      <c r="B91" s="24">
        <v>45925</v>
      </c>
      <c r="C91" s="15" t="s">
        <v>375</v>
      </c>
      <c r="D91" s="16" t="s">
        <v>2</v>
      </c>
      <c r="E91" s="17" t="s">
        <v>376</v>
      </c>
      <c r="F91" s="18">
        <v>701203</v>
      </c>
      <c r="G91" s="18">
        <v>56096</v>
      </c>
      <c r="H91" s="18">
        <f t="shared" si="0"/>
        <v>757299</v>
      </c>
    </row>
    <row r="92" spans="1:8" ht="35.25" customHeight="1" x14ac:dyDescent="0.25">
      <c r="A92" s="15">
        <v>73</v>
      </c>
      <c r="B92" s="24">
        <v>45925</v>
      </c>
      <c r="C92" s="15" t="s">
        <v>377</v>
      </c>
      <c r="D92" s="16" t="s">
        <v>2</v>
      </c>
      <c r="E92" s="17" t="s">
        <v>378</v>
      </c>
      <c r="F92" s="18">
        <v>723353</v>
      </c>
      <c r="G92" s="18">
        <v>57868</v>
      </c>
      <c r="H92" s="18">
        <f t="shared" si="0"/>
        <v>781221</v>
      </c>
    </row>
    <row r="93" spans="1:8" ht="35.25" customHeight="1" x14ac:dyDescent="0.25">
      <c r="A93" s="15">
        <v>74</v>
      </c>
      <c r="B93" s="24">
        <v>45925</v>
      </c>
      <c r="C93" s="15" t="s">
        <v>379</v>
      </c>
      <c r="D93" s="16" t="s">
        <v>2</v>
      </c>
      <c r="E93" s="17" t="s">
        <v>380</v>
      </c>
      <c r="F93" s="18">
        <v>829315</v>
      </c>
      <c r="G93" s="18">
        <v>66345</v>
      </c>
      <c r="H93" s="18">
        <f t="shared" si="0"/>
        <v>895660</v>
      </c>
    </row>
    <row r="94" spans="1:8" ht="35.25" customHeight="1" x14ac:dyDescent="0.25">
      <c r="A94" s="15">
        <v>75</v>
      </c>
      <c r="B94" s="24">
        <v>45929</v>
      </c>
      <c r="C94" s="15" t="s">
        <v>381</v>
      </c>
      <c r="D94" s="16" t="s">
        <v>2</v>
      </c>
      <c r="E94" s="17" t="s">
        <v>382</v>
      </c>
      <c r="F94" s="18">
        <v>489900</v>
      </c>
      <c r="G94" s="18">
        <v>39192</v>
      </c>
      <c r="H94" s="18">
        <f t="shared" si="0"/>
        <v>529092</v>
      </c>
    </row>
    <row r="95" spans="1:8" ht="35.25" customHeight="1" x14ac:dyDescent="0.25">
      <c r="A95" s="15">
        <v>76</v>
      </c>
      <c r="B95" s="24">
        <v>45929</v>
      </c>
      <c r="C95" s="15" t="s">
        <v>383</v>
      </c>
      <c r="D95" s="16" t="s">
        <v>2</v>
      </c>
      <c r="E95" s="17" t="s">
        <v>384</v>
      </c>
      <c r="F95" s="18">
        <v>745690</v>
      </c>
      <c r="G95" s="18">
        <v>59655</v>
      </c>
      <c r="H95" s="18">
        <f t="shared" si="0"/>
        <v>805345</v>
      </c>
    </row>
    <row r="96" spans="1:8" ht="35.25" customHeight="1" x14ac:dyDescent="0.25">
      <c r="A96" s="15">
        <v>77</v>
      </c>
      <c r="B96" s="24">
        <v>45929</v>
      </c>
      <c r="C96" s="15" t="s">
        <v>385</v>
      </c>
      <c r="D96" s="16" t="s">
        <v>2</v>
      </c>
      <c r="E96" s="17" t="s">
        <v>386</v>
      </c>
      <c r="F96" s="18">
        <v>790448</v>
      </c>
      <c r="G96" s="18">
        <v>63236</v>
      </c>
      <c r="H96" s="18">
        <f t="shared" si="0"/>
        <v>853684</v>
      </c>
    </row>
    <row r="97" spans="1:8" ht="35.25" customHeight="1" x14ac:dyDescent="0.25">
      <c r="A97" s="15">
        <v>78</v>
      </c>
      <c r="B97" s="24">
        <v>45929</v>
      </c>
      <c r="C97" s="15" t="s">
        <v>387</v>
      </c>
      <c r="D97" s="16" t="s">
        <v>2</v>
      </c>
      <c r="E97" s="17" t="s">
        <v>388</v>
      </c>
      <c r="F97" s="18">
        <v>398209</v>
      </c>
      <c r="G97" s="18">
        <v>31857</v>
      </c>
      <c r="H97" s="18">
        <f t="shared" si="0"/>
        <v>430066</v>
      </c>
    </row>
    <row r="98" spans="1:8" ht="35.25" customHeight="1" x14ac:dyDescent="0.25">
      <c r="A98" s="15">
        <v>79</v>
      </c>
      <c r="B98" s="24">
        <v>45929</v>
      </c>
      <c r="C98" s="15" t="s">
        <v>389</v>
      </c>
      <c r="D98" s="16" t="s">
        <v>2</v>
      </c>
      <c r="E98" s="17" t="s">
        <v>390</v>
      </c>
      <c r="F98" s="18">
        <v>871529</v>
      </c>
      <c r="G98" s="18">
        <v>69722</v>
      </c>
      <c r="H98" s="18">
        <f t="shared" si="0"/>
        <v>941251</v>
      </c>
    </row>
    <row r="99" spans="1:8" ht="35.25" customHeight="1" x14ac:dyDescent="0.25">
      <c r="A99" s="15">
        <v>80</v>
      </c>
      <c r="B99" s="24">
        <v>45929</v>
      </c>
      <c r="C99" s="15" t="s">
        <v>391</v>
      </c>
      <c r="D99" s="16" t="s">
        <v>2</v>
      </c>
      <c r="E99" s="17" t="s">
        <v>392</v>
      </c>
      <c r="F99" s="18">
        <v>666299</v>
      </c>
      <c r="G99" s="18">
        <v>53304</v>
      </c>
      <c r="H99" s="18">
        <f t="shared" si="0"/>
        <v>719603</v>
      </c>
    </row>
    <row r="100" spans="1:8" ht="35.25" customHeight="1" x14ac:dyDescent="0.25">
      <c r="A100" s="15">
        <v>81</v>
      </c>
      <c r="B100" s="24">
        <v>45929</v>
      </c>
      <c r="C100" s="15" t="s">
        <v>393</v>
      </c>
      <c r="D100" s="16" t="s">
        <v>2</v>
      </c>
      <c r="E100" s="17" t="s">
        <v>394</v>
      </c>
      <c r="F100" s="18">
        <v>509706</v>
      </c>
      <c r="G100" s="18">
        <v>40776</v>
      </c>
      <c r="H100" s="18">
        <f t="shared" si="0"/>
        <v>550482</v>
      </c>
    </row>
    <row r="101" spans="1:8" s="20" customFormat="1" ht="35.25" customHeight="1" x14ac:dyDescent="0.25">
      <c r="A101" s="31" t="s">
        <v>22</v>
      </c>
      <c r="B101" s="32"/>
      <c r="C101" s="32"/>
      <c r="D101" s="32"/>
      <c r="E101" s="33"/>
      <c r="F101" s="19">
        <f>SUM(F20:F100)</f>
        <v>56798939</v>
      </c>
      <c r="G101" s="19">
        <f>SUM(G20:G100)</f>
        <v>4543913</v>
      </c>
      <c r="H101" s="19">
        <f>SUM(H20:H100)</f>
        <v>61342852</v>
      </c>
    </row>
    <row r="102" spans="1:8" s="20" customFormat="1" ht="35.25" customHeight="1" x14ac:dyDescent="0.25">
      <c r="A102" s="34" t="s">
        <v>92</v>
      </c>
      <c r="B102" s="35"/>
      <c r="C102" s="35"/>
      <c r="D102" s="35"/>
      <c r="E102" s="36"/>
      <c r="F102" s="19">
        <f>ROUND(F101*0.03,0)</f>
        <v>1703968</v>
      </c>
      <c r="G102" s="19">
        <f>ROUND(F102*0.08,0)</f>
        <v>136317</v>
      </c>
      <c r="H102" s="19">
        <f>F102+G102</f>
        <v>1840285</v>
      </c>
    </row>
    <row r="104" spans="1:8" s="1" customFormat="1" ht="16.5" x14ac:dyDescent="0.25">
      <c r="A104" s="37" t="s">
        <v>23</v>
      </c>
      <c r="B104" s="37"/>
      <c r="C104" s="37"/>
      <c r="D104" s="37"/>
      <c r="E104" s="37"/>
      <c r="F104" s="37"/>
      <c r="G104" s="37"/>
      <c r="H104" s="37"/>
    </row>
    <row r="105" spans="1:8" s="1" customFormat="1" ht="16.5" x14ac:dyDescent="0.25">
      <c r="B105" s="2"/>
      <c r="D105" s="2"/>
      <c r="F105" s="3"/>
      <c r="G105" s="3"/>
      <c r="H105" s="3"/>
    </row>
    <row r="106" spans="1:8" s="1" customFormat="1" ht="16.5" x14ac:dyDescent="0.25">
      <c r="A106" s="4"/>
      <c r="B106" s="25" t="s">
        <v>24</v>
      </c>
      <c r="C106" s="25"/>
      <c r="D106" s="25"/>
      <c r="F106" s="26" t="s">
        <v>25</v>
      </c>
      <c r="G106" s="26"/>
      <c r="H106" s="26"/>
    </row>
    <row r="107" spans="1:8" s="1" customFormat="1" ht="16.5" x14ac:dyDescent="0.25">
      <c r="B107" s="27" t="s">
        <v>26</v>
      </c>
      <c r="C107" s="27"/>
      <c r="D107" s="27"/>
      <c r="F107" s="28" t="s">
        <v>26</v>
      </c>
      <c r="G107" s="28"/>
      <c r="H107" s="28"/>
    </row>
    <row r="108" spans="1:8" s="1" customFormat="1" ht="16.5" x14ac:dyDescent="0.25">
      <c r="B108" s="2"/>
      <c r="D108" s="2"/>
      <c r="F108" s="3"/>
      <c r="G108" s="3"/>
      <c r="H108" s="3"/>
    </row>
  </sheetData>
  <mergeCells count="16">
    <mergeCell ref="B106:D106"/>
    <mergeCell ref="F106:H106"/>
    <mergeCell ref="B107:D107"/>
    <mergeCell ref="F107:H107"/>
    <mergeCell ref="A7:H7"/>
    <mergeCell ref="C17:D17"/>
    <mergeCell ref="E17:F17"/>
    <mergeCell ref="A101:E101"/>
    <mergeCell ref="A102:E102"/>
    <mergeCell ref="A104:H104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opLeftCell="A67" zoomScaleNormal="100" workbookViewId="0">
      <selection activeCell="I73" sqref="I73"/>
    </sheetView>
  </sheetViews>
  <sheetFormatPr defaultColWidth="9.140625" defaultRowHeight="15.75" x14ac:dyDescent="0.25"/>
  <cols>
    <col min="1" max="1" width="6.140625" style="14" customWidth="1"/>
    <col min="2" max="2" width="13" style="21" customWidth="1"/>
    <col min="3" max="3" width="10.5703125" style="14" customWidth="1"/>
    <col min="4" max="4" width="12.28515625" style="21" customWidth="1"/>
    <col min="5" max="5" width="53.5703125" style="14" customWidth="1"/>
    <col min="6" max="6" width="16" style="22" customWidth="1"/>
    <col min="7" max="7" width="15" style="22" customWidth="1"/>
    <col min="8" max="8" width="16.42578125" style="22" customWidth="1"/>
    <col min="9" max="9" width="23.7109375" style="14" customWidth="1"/>
    <col min="10" max="16384" width="9.140625" style="14"/>
  </cols>
  <sheetData>
    <row r="1" spans="1:8" s="1" customFormat="1" ht="16.5" x14ac:dyDescent="0.25">
      <c r="B1" s="38" t="s">
        <v>3</v>
      </c>
      <c r="C1" s="38"/>
      <c r="D1" s="38"/>
      <c r="E1" s="39" t="s">
        <v>4</v>
      </c>
      <c r="F1" s="39"/>
      <c r="G1" s="39"/>
      <c r="H1" s="39"/>
    </row>
    <row r="2" spans="1:8" s="1" customFormat="1" ht="16.5" x14ac:dyDescent="0.25">
      <c r="B2" s="38" t="s">
        <v>5</v>
      </c>
      <c r="C2" s="38"/>
      <c r="D2" s="38"/>
      <c r="E2" s="39" t="s">
        <v>6</v>
      </c>
      <c r="F2" s="39"/>
      <c r="G2" s="39"/>
      <c r="H2" s="39"/>
    </row>
    <row r="3" spans="1:8" s="1" customFormat="1" ht="27" customHeight="1" x14ac:dyDescent="0.25">
      <c r="B3" s="2"/>
      <c r="D3" s="2"/>
      <c r="F3" s="3"/>
      <c r="G3" s="3"/>
      <c r="H3" s="3"/>
    </row>
    <row r="4" spans="1:8" s="1" customFormat="1" ht="16.5" x14ac:dyDescent="0.25">
      <c r="B4" s="2"/>
      <c r="D4" s="2"/>
      <c r="E4" s="40" t="s">
        <v>398</v>
      </c>
      <c r="F4" s="40"/>
      <c r="G4" s="40"/>
      <c r="H4" s="40"/>
    </row>
    <row r="5" spans="1:8" s="1" customFormat="1" ht="16.5" x14ac:dyDescent="0.25">
      <c r="B5" s="2"/>
      <c r="D5" s="2"/>
      <c r="F5" s="3"/>
      <c r="G5" s="3"/>
      <c r="H5" s="3"/>
    </row>
    <row r="6" spans="1:8" s="1" customFormat="1" ht="16.5" x14ac:dyDescent="0.25">
      <c r="A6" s="25" t="s">
        <v>399</v>
      </c>
      <c r="B6" s="25"/>
      <c r="C6" s="25"/>
      <c r="D6" s="25"/>
      <c r="E6" s="25"/>
      <c r="F6" s="25"/>
      <c r="G6" s="25"/>
      <c r="H6" s="25"/>
    </row>
    <row r="7" spans="1:8" s="4" customFormat="1" ht="18.75" customHeight="1" x14ac:dyDescent="0.3">
      <c r="A7" s="29" t="s">
        <v>455</v>
      </c>
      <c r="B7" s="29"/>
      <c r="C7" s="29"/>
      <c r="D7" s="29"/>
      <c r="E7" s="29"/>
      <c r="F7" s="29"/>
      <c r="G7" s="29"/>
      <c r="H7" s="29"/>
    </row>
    <row r="8" spans="1:8" s="1" customFormat="1" ht="16.5" x14ac:dyDescent="0.25">
      <c r="B8" s="2"/>
      <c r="D8" s="2"/>
      <c r="F8" s="3"/>
      <c r="G8" s="3"/>
      <c r="H8" s="3"/>
    </row>
    <row r="9" spans="1:8" s="7" customFormat="1" ht="22.5" customHeight="1" x14ac:dyDescent="0.25">
      <c r="A9" s="5" t="s">
        <v>7</v>
      </c>
      <c r="B9" s="23"/>
      <c r="C9" s="5" t="s">
        <v>8</v>
      </c>
      <c r="D9" s="6"/>
      <c r="F9" s="8"/>
      <c r="G9" s="8"/>
      <c r="H9" s="8"/>
    </row>
    <row r="10" spans="1:8" s="7" customFormat="1" ht="22.5" customHeight="1" x14ac:dyDescent="0.25">
      <c r="A10" s="7" t="s">
        <v>9</v>
      </c>
      <c r="B10" s="6"/>
      <c r="C10" s="9" t="s">
        <v>10</v>
      </c>
      <c r="D10" s="6"/>
      <c r="F10" s="8"/>
      <c r="G10" s="8"/>
      <c r="H10" s="8"/>
    </row>
    <row r="11" spans="1:8" s="7" customFormat="1" ht="22.5" customHeight="1" x14ac:dyDescent="0.25">
      <c r="A11" s="7" t="s">
        <v>11</v>
      </c>
      <c r="B11" s="6"/>
      <c r="C11" s="7" t="s">
        <v>27</v>
      </c>
      <c r="D11" s="6"/>
      <c r="F11" s="8"/>
      <c r="G11" s="8"/>
      <c r="H11" s="8"/>
    </row>
    <row r="12" spans="1:8" s="7" customFormat="1" ht="22.5" customHeight="1" x14ac:dyDescent="0.25">
      <c r="A12" s="7" t="s">
        <v>12</v>
      </c>
      <c r="B12" s="6"/>
      <c r="C12" s="7" t="s">
        <v>13</v>
      </c>
      <c r="D12" s="6"/>
      <c r="E12" s="10" t="s">
        <v>14</v>
      </c>
      <c r="F12" s="8"/>
      <c r="G12" s="8"/>
      <c r="H12" s="8"/>
    </row>
    <row r="13" spans="1:8" s="7" customFormat="1" ht="22.5" customHeight="1" x14ac:dyDescent="0.25">
      <c r="A13" s="5"/>
      <c r="B13" s="23"/>
      <c r="C13" s="5"/>
      <c r="D13" s="6"/>
      <c r="F13" s="8"/>
      <c r="G13" s="8"/>
      <c r="H13" s="8"/>
    </row>
    <row r="14" spans="1:8" s="7" customFormat="1" ht="22.5" customHeight="1" x14ac:dyDescent="0.25">
      <c r="A14" s="5" t="s">
        <v>15</v>
      </c>
      <c r="B14" s="23"/>
      <c r="C14" s="5" t="s">
        <v>93</v>
      </c>
      <c r="D14" s="6"/>
      <c r="F14" s="8"/>
      <c r="G14" s="8"/>
      <c r="H14" s="8"/>
    </row>
    <row r="15" spans="1:8" s="7" customFormat="1" ht="22.5" customHeight="1" x14ac:dyDescent="0.25">
      <c r="A15" s="7" t="s">
        <v>9</v>
      </c>
      <c r="B15" s="6"/>
      <c r="C15" s="9" t="s">
        <v>94</v>
      </c>
      <c r="D15" s="6"/>
      <c r="F15" s="8"/>
      <c r="G15" s="8"/>
      <c r="H15" s="8"/>
    </row>
    <row r="16" spans="1:8" s="7" customFormat="1" ht="22.5" customHeight="1" x14ac:dyDescent="0.25">
      <c r="A16" s="7" t="s">
        <v>11</v>
      </c>
      <c r="B16" s="6"/>
      <c r="C16" s="9" t="s">
        <v>95</v>
      </c>
      <c r="D16" s="6"/>
      <c r="F16" s="8"/>
      <c r="G16" s="8"/>
      <c r="H16" s="8"/>
    </row>
    <row r="17" spans="1:8" s="7" customFormat="1" ht="22.5" customHeight="1" x14ac:dyDescent="0.25">
      <c r="A17" s="7" t="s">
        <v>12</v>
      </c>
      <c r="B17" s="6"/>
      <c r="C17" s="30"/>
      <c r="D17" s="30"/>
      <c r="E17" s="30" t="s">
        <v>16</v>
      </c>
      <c r="F17" s="30"/>
      <c r="G17" s="8"/>
      <c r="H17" s="8"/>
    </row>
    <row r="19" spans="1:8" ht="44.25" customHeight="1" x14ac:dyDescent="0.25">
      <c r="A19" s="11" t="s">
        <v>17</v>
      </c>
      <c r="B19" s="12" t="s">
        <v>0</v>
      </c>
      <c r="C19" s="11" t="s">
        <v>1</v>
      </c>
      <c r="D19" s="12" t="s">
        <v>18</v>
      </c>
      <c r="E19" s="11" t="s">
        <v>32</v>
      </c>
      <c r="F19" s="13" t="s">
        <v>19</v>
      </c>
      <c r="G19" s="13" t="s">
        <v>20</v>
      </c>
      <c r="H19" s="13" t="s">
        <v>21</v>
      </c>
    </row>
    <row r="20" spans="1:8" ht="35.25" customHeight="1" x14ac:dyDescent="0.25">
      <c r="A20" s="15">
        <v>1</v>
      </c>
      <c r="B20" s="24">
        <v>45946</v>
      </c>
      <c r="C20" s="15" t="s">
        <v>456</v>
      </c>
      <c r="D20" s="16" t="s">
        <v>2</v>
      </c>
      <c r="E20" s="17" t="s">
        <v>457</v>
      </c>
      <c r="F20" s="18">
        <v>679316</v>
      </c>
      <c r="G20" s="18">
        <v>54345</v>
      </c>
      <c r="H20" s="18">
        <f>+F20+G20</f>
        <v>733661</v>
      </c>
    </row>
    <row r="21" spans="1:8" ht="35.25" customHeight="1" x14ac:dyDescent="0.25">
      <c r="A21" s="15">
        <v>2</v>
      </c>
      <c r="B21" s="24">
        <v>45946</v>
      </c>
      <c r="C21" s="15" t="s">
        <v>458</v>
      </c>
      <c r="D21" s="16" t="s">
        <v>2</v>
      </c>
      <c r="E21" s="17" t="s">
        <v>459</v>
      </c>
      <c r="F21" s="18">
        <v>492070</v>
      </c>
      <c r="G21" s="18">
        <v>39366</v>
      </c>
      <c r="H21" s="18">
        <f t="shared" ref="H21:H71" si="0">+F21+G21</f>
        <v>531436</v>
      </c>
    </row>
    <row r="22" spans="1:8" ht="35.25" customHeight="1" x14ac:dyDescent="0.25">
      <c r="A22" s="15">
        <v>3</v>
      </c>
      <c r="B22" s="24">
        <v>45946</v>
      </c>
      <c r="C22" s="15" t="s">
        <v>460</v>
      </c>
      <c r="D22" s="16" t="s">
        <v>2</v>
      </c>
      <c r="E22" s="17" t="s">
        <v>461</v>
      </c>
      <c r="F22" s="18">
        <v>339415</v>
      </c>
      <c r="G22" s="18">
        <v>27153</v>
      </c>
      <c r="H22" s="18">
        <f t="shared" si="0"/>
        <v>366568</v>
      </c>
    </row>
    <row r="23" spans="1:8" ht="35.25" customHeight="1" x14ac:dyDescent="0.25">
      <c r="A23" s="15">
        <v>4</v>
      </c>
      <c r="B23" s="24">
        <v>45946</v>
      </c>
      <c r="C23" s="15" t="s">
        <v>462</v>
      </c>
      <c r="D23" s="16" t="s">
        <v>2</v>
      </c>
      <c r="E23" s="17" t="s">
        <v>463</v>
      </c>
      <c r="F23" s="18">
        <v>444489</v>
      </c>
      <c r="G23" s="18">
        <v>35559</v>
      </c>
      <c r="H23" s="18">
        <f t="shared" si="0"/>
        <v>480048</v>
      </c>
    </row>
    <row r="24" spans="1:8" ht="35.25" customHeight="1" x14ac:dyDescent="0.25">
      <c r="A24" s="15">
        <v>5</v>
      </c>
      <c r="B24" s="24">
        <v>45946</v>
      </c>
      <c r="C24" s="15" t="s">
        <v>464</v>
      </c>
      <c r="D24" s="16" t="s">
        <v>2</v>
      </c>
      <c r="E24" s="17" t="s">
        <v>465</v>
      </c>
      <c r="F24" s="18">
        <v>746177</v>
      </c>
      <c r="G24" s="18">
        <v>59694</v>
      </c>
      <c r="H24" s="18">
        <f t="shared" si="0"/>
        <v>805871</v>
      </c>
    </row>
    <row r="25" spans="1:8" ht="35.25" customHeight="1" x14ac:dyDescent="0.25">
      <c r="A25" s="15">
        <v>6</v>
      </c>
      <c r="B25" s="24">
        <v>45946</v>
      </c>
      <c r="C25" s="15" t="s">
        <v>466</v>
      </c>
      <c r="D25" s="16" t="s">
        <v>2</v>
      </c>
      <c r="E25" s="17" t="s">
        <v>467</v>
      </c>
      <c r="F25" s="18">
        <v>801785</v>
      </c>
      <c r="G25" s="18">
        <v>64143</v>
      </c>
      <c r="H25" s="18">
        <f t="shared" si="0"/>
        <v>865928</v>
      </c>
    </row>
    <row r="26" spans="1:8" ht="35.25" customHeight="1" x14ac:dyDescent="0.25">
      <c r="A26" s="15">
        <v>7</v>
      </c>
      <c r="B26" s="24">
        <v>45946</v>
      </c>
      <c r="C26" s="15" t="s">
        <v>468</v>
      </c>
      <c r="D26" s="16" t="s">
        <v>2</v>
      </c>
      <c r="E26" s="17" t="s">
        <v>469</v>
      </c>
      <c r="F26" s="18">
        <v>707256</v>
      </c>
      <c r="G26" s="18">
        <v>56580</v>
      </c>
      <c r="H26" s="18">
        <f t="shared" si="0"/>
        <v>763836</v>
      </c>
    </row>
    <row r="27" spans="1:8" ht="35.25" customHeight="1" x14ac:dyDescent="0.25">
      <c r="A27" s="15">
        <v>8</v>
      </c>
      <c r="B27" s="24">
        <v>45946</v>
      </c>
      <c r="C27" s="15" t="s">
        <v>470</v>
      </c>
      <c r="D27" s="16" t="s">
        <v>2</v>
      </c>
      <c r="E27" s="17" t="s">
        <v>471</v>
      </c>
      <c r="F27" s="18">
        <v>610352</v>
      </c>
      <c r="G27" s="18">
        <v>48828</v>
      </c>
      <c r="H27" s="18">
        <f t="shared" si="0"/>
        <v>659180</v>
      </c>
    </row>
    <row r="28" spans="1:8" ht="35.25" customHeight="1" x14ac:dyDescent="0.25">
      <c r="A28" s="15">
        <v>9</v>
      </c>
      <c r="B28" s="24">
        <v>45946</v>
      </c>
      <c r="C28" s="15" t="s">
        <v>472</v>
      </c>
      <c r="D28" s="16" t="s">
        <v>2</v>
      </c>
      <c r="E28" s="17" t="s">
        <v>473</v>
      </c>
      <c r="F28" s="18">
        <v>438288</v>
      </c>
      <c r="G28" s="18">
        <v>35063</v>
      </c>
      <c r="H28" s="18">
        <f t="shared" si="0"/>
        <v>473351</v>
      </c>
    </row>
    <row r="29" spans="1:8" ht="35.25" customHeight="1" x14ac:dyDescent="0.25">
      <c r="A29" s="15">
        <v>10</v>
      </c>
      <c r="B29" s="24">
        <v>45946</v>
      </c>
      <c r="C29" s="15" t="s">
        <v>474</v>
      </c>
      <c r="D29" s="16" t="s">
        <v>2</v>
      </c>
      <c r="E29" s="17" t="s">
        <v>475</v>
      </c>
      <c r="F29" s="18">
        <v>734191</v>
      </c>
      <c r="G29" s="18">
        <v>58735</v>
      </c>
      <c r="H29" s="18">
        <f t="shared" si="0"/>
        <v>792926</v>
      </c>
    </row>
    <row r="30" spans="1:8" ht="35.25" customHeight="1" x14ac:dyDescent="0.25">
      <c r="A30" s="15">
        <v>11</v>
      </c>
      <c r="B30" s="24">
        <v>45946</v>
      </c>
      <c r="C30" s="15" t="s">
        <v>476</v>
      </c>
      <c r="D30" s="16" t="s">
        <v>2</v>
      </c>
      <c r="E30" s="17" t="s">
        <v>477</v>
      </c>
      <c r="F30" s="18">
        <v>1694430</v>
      </c>
      <c r="G30" s="18">
        <v>135554</v>
      </c>
      <c r="H30" s="18">
        <f t="shared" si="0"/>
        <v>1829984</v>
      </c>
    </row>
    <row r="31" spans="1:8" ht="35.25" customHeight="1" x14ac:dyDescent="0.25">
      <c r="A31" s="15">
        <v>12</v>
      </c>
      <c r="B31" s="24">
        <v>45946</v>
      </c>
      <c r="C31" s="15" t="s">
        <v>478</v>
      </c>
      <c r="D31" s="16" t="s">
        <v>2</v>
      </c>
      <c r="E31" s="17" t="s">
        <v>479</v>
      </c>
      <c r="F31" s="18">
        <v>912284</v>
      </c>
      <c r="G31" s="18">
        <v>72983</v>
      </c>
      <c r="H31" s="18">
        <f t="shared" si="0"/>
        <v>985267</v>
      </c>
    </row>
    <row r="32" spans="1:8" ht="35.25" customHeight="1" x14ac:dyDescent="0.25">
      <c r="A32" s="15">
        <v>13</v>
      </c>
      <c r="B32" s="24">
        <v>45946</v>
      </c>
      <c r="C32" s="15" t="s">
        <v>480</v>
      </c>
      <c r="D32" s="16" t="s">
        <v>2</v>
      </c>
      <c r="E32" s="17" t="s">
        <v>481</v>
      </c>
      <c r="F32" s="18">
        <v>1111470</v>
      </c>
      <c r="G32" s="18">
        <v>88918</v>
      </c>
      <c r="H32" s="18">
        <f t="shared" si="0"/>
        <v>1200388</v>
      </c>
    </row>
    <row r="33" spans="1:8" ht="35.25" customHeight="1" x14ac:dyDescent="0.25">
      <c r="A33" s="15">
        <v>14</v>
      </c>
      <c r="B33" s="24">
        <v>45946</v>
      </c>
      <c r="C33" s="15" t="s">
        <v>482</v>
      </c>
      <c r="D33" s="16" t="s">
        <v>2</v>
      </c>
      <c r="E33" s="17" t="s">
        <v>483</v>
      </c>
      <c r="F33" s="18">
        <v>306462</v>
      </c>
      <c r="G33" s="18">
        <v>24517</v>
      </c>
      <c r="H33" s="18">
        <f t="shared" si="0"/>
        <v>330979</v>
      </c>
    </row>
    <row r="34" spans="1:8" ht="35.25" customHeight="1" x14ac:dyDescent="0.25">
      <c r="A34" s="15">
        <v>15</v>
      </c>
      <c r="B34" s="24">
        <v>45946</v>
      </c>
      <c r="C34" s="15" t="s">
        <v>484</v>
      </c>
      <c r="D34" s="16" t="s">
        <v>2</v>
      </c>
      <c r="E34" s="17" t="s">
        <v>485</v>
      </c>
      <c r="F34" s="18">
        <v>1117085</v>
      </c>
      <c r="G34" s="18">
        <v>89367</v>
      </c>
      <c r="H34" s="18">
        <f t="shared" si="0"/>
        <v>1206452</v>
      </c>
    </row>
    <row r="35" spans="1:8" ht="35.25" customHeight="1" x14ac:dyDescent="0.25">
      <c r="A35" s="15">
        <v>16</v>
      </c>
      <c r="B35" s="24">
        <v>45953</v>
      </c>
      <c r="C35" s="15" t="s">
        <v>486</v>
      </c>
      <c r="D35" s="16" t="s">
        <v>2</v>
      </c>
      <c r="E35" s="17" t="s">
        <v>487</v>
      </c>
      <c r="F35" s="18">
        <v>737424</v>
      </c>
      <c r="G35" s="18">
        <v>58994</v>
      </c>
      <c r="H35" s="18">
        <f t="shared" si="0"/>
        <v>796418</v>
      </c>
    </row>
    <row r="36" spans="1:8" ht="35.25" customHeight="1" x14ac:dyDescent="0.25">
      <c r="A36" s="15">
        <v>17</v>
      </c>
      <c r="B36" s="24">
        <v>45958</v>
      </c>
      <c r="C36" s="15" t="s">
        <v>488</v>
      </c>
      <c r="D36" s="16" t="s">
        <v>2</v>
      </c>
      <c r="E36" s="17" t="s">
        <v>489</v>
      </c>
      <c r="F36" s="18">
        <v>778949</v>
      </c>
      <c r="G36" s="18">
        <v>62316</v>
      </c>
      <c r="H36" s="18">
        <f t="shared" si="0"/>
        <v>841265</v>
      </c>
    </row>
    <row r="37" spans="1:8" ht="35.25" customHeight="1" x14ac:dyDescent="0.25">
      <c r="A37" s="15">
        <v>18</v>
      </c>
      <c r="B37" s="24">
        <v>45958</v>
      </c>
      <c r="C37" s="15" t="s">
        <v>490</v>
      </c>
      <c r="D37" s="16" t="s">
        <v>2</v>
      </c>
      <c r="E37" s="17" t="s">
        <v>491</v>
      </c>
      <c r="F37" s="18">
        <v>702069</v>
      </c>
      <c r="G37" s="18">
        <v>56166</v>
      </c>
      <c r="H37" s="18">
        <f t="shared" si="0"/>
        <v>758235</v>
      </c>
    </row>
    <row r="38" spans="1:8" ht="35.25" customHeight="1" x14ac:dyDescent="0.25">
      <c r="A38" s="15">
        <v>19</v>
      </c>
      <c r="B38" s="24">
        <v>45958</v>
      </c>
      <c r="C38" s="15" t="s">
        <v>492</v>
      </c>
      <c r="D38" s="16" t="s">
        <v>2</v>
      </c>
      <c r="E38" s="17" t="s">
        <v>493</v>
      </c>
      <c r="F38" s="18">
        <v>1503895</v>
      </c>
      <c r="G38" s="18">
        <v>120312</v>
      </c>
      <c r="H38" s="18">
        <f t="shared" si="0"/>
        <v>1624207</v>
      </c>
    </row>
    <row r="39" spans="1:8" ht="35.25" customHeight="1" x14ac:dyDescent="0.25">
      <c r="A39" s="15">
        <v>20</v>
      </c>
      <c r="B39" s="24">
        <v>45958</v>
      </c>
      <c r="C39" s="15" t="s">
        <v>494</v>
      </c>
      <c r="D39" s="16" t="s">
        <v>2</v>
      </c>
      <c r="E39" s="17" t="s">
        <v>495</v>
      </c>
      <c r="F39" s="18">
        <v>719273</v>
      </c>
      <c r="G39" s="18">
        <v>57542</v>
      </c>
      <c r="H39" s="18">
        <f t="shared" si="0"/>
        <v>776815</v>
      </c>
    </row>
    <row r="40" spans="1:8" ht="35.25" customHeight="1" x14ac:dyDescent="0.25">
      <c r="A40" s="15">
        <v>21</v>
      </c>
      <c r="B40" s="24">
        <v>45958</v>
      </c>
      <c r="C40" s="15" t="s">
        <v>496</v>
      </c>
      <c r="D40" s="16" t="s">
        <v>2</v>
      </c>
      <c r="E40" s="17" t="s">
        <v>497</v>
      </c>
      <c r="F40" s="18">
        <v>717357</v>
      </c>
      <c r="G40" s="18">
        <v>57389</v>
      </c>
      <c r="H40" s="18">
        <f t="shared" si="0"/>
        <v>774746</v>
      </c>
    </row>
    <row r="41" spans="1:8" ht="35.25" customHeight="1" x14ac:dyDescent="0.25">
      <c r="A41" s="15">
        <v>22</v>
      </c>
      <c r="B41" s="24">
        <v>45958</v>
      </c>
      <c r="C41" s="15" t="s">
        <v>498</v>
      </c>
      <c r="D41" s="16" t="s">
        <v>2</v>
      </c>
      <c r="E41" s="17" t="s">
        <v>499</v>
      </c>
      <c r="F41" s="18">
        <v>735254</v>
      </c>
      <c r="G41" s="18">
        <v>58820</v>
      </c>
      <c r="H41" s="18">
        <f t="shared" si="0"/>
        <v>794074</v>
      </c>
    </row>
    <row r="42" spans="1:8" ht="35.25" customHeight="1" x14ac:dyDescent="0.25">
      <c r="A42" s="15">
        <v>23</v>
      </c>
      <c r="B42" s="24">
        <v>45958</v>
      </c>
      <c r="C42" s="15" t="s">
        <v>500</v>
      </c>
      <c r="D42" s="16" t="s">
        <v>2</v>
      </c>
      <c r="E42" s="17" t="s">
        <v>501</v>
      </c>
      <c r="F42" s="18">
        <v>590330</v>
      </c>
      <c r="G42" s="18">
        <v>47226</v>
      </c>
      <c r="H42" s="18">
        <f t="shared" si="0"/>
        <v>637556</v>
      </c>
    </row>
    <row r="43" spans="1:8" ht="35.25" customHeight="1" x14ac:dyDescent="0.25">
      <c r="A43" s="15">
        <v>24</v>
      </c>
      <c r="B43" s="24">
        <v>45958</v>
      </c>
      <c r="C43" s="15" t="s">
        <v>502</v>
      </c>
      <c r="D43" s="16" t="s">
        <v>2</v>
      </c>
      <c r="E43" s="17" t="s">
        <v>503</v>
      </c>
      <c r="F43" s="18">
        <v>701779</v>
      </c>
      <c r="G43" s="18">
        <v>56142</v>
      </c>
      <c r="H43" s="18">
        <f t="shared" si="0"/>
        <v>757921</v>
      </c>
    </row>
    <row r="44" spans="1:8" ht="35.25" customHeight="1" x14ac:dyDescent="0.25">
      <c r="A44" s="15">
        <v>25</v>
      </c>
      <c r="B44" s="24">
        <v>45958</v>
      </c>
      <c r="C44" s="15" t="s">
        <v>504</v>
      </c>
      <c r="D44" s="16" t="s">
        <v>2</v>
      </c>
      <c r="E44" s="17" t="s">
        <v>505</v>
      </c>
      <c r="F44" s="18">
        <v>748670</v>
      </c>
      <c r="G44" s="18">
        <v>59894</v>
      </c>
      <c r="H44" s="18">
        <f t="shared" si="0"/>
        <v>808564</v>
      </c>
    </row>
    <row r="45" spans="1:8" ht="35.25" customHeight="1" x14ac:dyDescent="0.25">
      <c r="A45" s="15">
        <v>26</v>
      </c>
      <c r="B45" s="24">
        <v>45966</v>
      </c>
      <c r="C45" s="15" t="s">
        <v>506</v>
      </c>
      <c r="D45" s="16" t="s">
        <v>2</v>
      </c>
      <c r="E45" s="17" t="s">
        <v>507</v>
      </c>
      <c r="F45" s="18">
        <v>724290</v>
      </c>
      <c r="G45" s="18">
        <v>57943</v>
      </c>
      <c r="H45" s="18">
        <f t="shared" si="0"/>
        <v>782233</v>
      </c>
    </row>
    <row r="46" spans="1:8" ht="35.25" customHeight="1" x14ac:dyDescent="0.25">
      <c r="A46" s="15">
        <v>27</v>
      </c>
      <c r="B46" s="24">
        <v>45966</v>
      </c>
      <c r="C46" s="15" t="s">
        <v>508</v>
      </c>
      <c r="D46" s="16" t="s">
        <v>2</v>
      </c>
      <c r="E46" s="17" t="s">
        <v>509</v>
      </c>
      <c r="F46" s="18">
        <v>859505</v>
      </c>
      <c r="G46" s="18">
        <v>68760</v>
      </c>
      <c r="H46" s="18">
        <f t="shared" si="0"/>
        <v>928265</v>
      </c>
    </row>
    <row r="47" spans="1:8" ht="35.25" customHeight="1" x14ac:dyDescent="0.25">
      <c r="A47" s="15">
        <v>28</v>
      </c>
      <c r="B47" s="24">
        <v>45966</v>
      </c>
      <c r="C47" s="15" t="s">
        <v>510</v>
      </c>
      <c r="D47" s="16" t="s">
        <v>2</v>
      </c>
      <c r="E47" s="17" t="s">
        <v>511</v>
      </c>
      <c r="F47" s="18">
        <v>578394</v>
      </c>
      <c r="G47" s="18">
        <v>46272</v>
      </c>
      <c r="H47" s="18">
        <f t="shared" si="0"/>
        <v>624666</v>
      </c>
    </row>
    <row r="48" spans="1:8" ht="35.25" customHeight="1" x14ac:dyDescent="0.25">
      <c r="A48" s="15">
        <v>29</v>
      </c>
      <c r="B48" s="24">
        <v>45966</v>
      </c>
      <c r="C48" s="15" t="s">
        <v>512</v>
      </c>
      <c r="D48" s="16" t="s">
        <v>2</v>
      </c>
      <c r="E48" s="17" t="s">
        <v>513</v>
      </c>
      <c r="F48" s="18">
        <v>788612</v>
      </c>
      <c r="G48" s="18">
        <v>63089</v>
      </c>
      <c r="H48" s="18">
        <f t="shared" si="0"/>
        <v>851701</v>
      </c>
    </row>
    <row r="49" spans="1:8" ht="35.25" customHeight="1" x14ac:dyDescent="0.25">
      <c r="A49" s="15">
        <v>30</v>
      </c>
      <c r="B49" s="24">
        <v>45966</v>
      </c>
      <c r="C49" s="15" t="s">
        <v>514</v>
      </c>
      <c r="D49" s="16" t="s">
        <v>2</v>
      </c>
      <c r="E49" s="17" t="s">
        <v>515</v>
      </c>
      <c r="F49" s="18">
        <v>553040</v>
      </c>
      <c r="G49" s="18">
        <v>44243</v>
      </c>
      <c r="H49" s="18">
        <f t="shared" si="0"/>
        <v>597283</v>
      </c>
    </row>
    <row r="50" spans="1:8" ht="35.25" customHeight="1" x14ac:dyDescent="0.25">
      <c r="A50" s="15">
        <v>31</v>
      </c>
      <c r="B50" s="24">
        <v>45966</v>
      </c>
      <c r="C50" s="15" t="s">
        <v>516</v>
      </c>
      <c r="D50" s="16" t="s">
        <v>2</v>
      </c>
      <c r="E50" s="17" t="s">
        <v>517</v>
      </c>
      <c r="F50" s="18">
        <v>713075</v>
      </c>
      <c r="G50" s="18">
        <v>57046</v>
      </c>
      <c r="H50" s="18">
        <f t="shared" si="0"/>
        <v>770121</v>
      </c>
    </row>
    <row r="51" spans="1:8" ht="35.25" customHeight="1" x14ac:dyDescent="0.25">
      <c r="A51" s="15">
        <v>32</v>
      </c>
      <c r="B51" s="24">
        <v>45966</v>
      </c>
      <c r="C51" s="15" t="s">
        <v>518</v>
      </c>
      <c r="D51" s="16" t="s">
        <v>2</v>
      </c>
      <c r="E51" s="17" t="s">
        <v>519</v>
      </c>
      <c r="F51" s="18">
        <v>902410</v>
      </c>
      <c r="G51" s="18">
        <v>72193</v>
      </c>
      <c r="H51" s="18">
        <f t="shared" si="0"/>
        <v>974603</v>
      </c>
    </row>
    <row r="52" spans="1:8" ht="35.25" customHeight="1" x14ac:dyDescent="0.25">
      <c r="A52" s="15">
        <v>33</v>
      </c>
      <c r="B52" s="24">
        <v>45966</v>
      </c>
      <c r="C52" s="15" t="s">
        <v>520</v>
      </c>
      <c r="D52" s="16" t="s">
        <v>2</v>
      </c>
      <c r="E52" s="17" t="s">
        <v>521</v>
      </c>
      <c r="F52" s="18">
        <v>706025</v>
      </c>
      <c r="G52" s="18">
        <v>56482</v>
      </c>
      <c r="H52" s="18">
        <f t="shared" si="0"/>
        <v>762507</v>
      </c>
    </row>
    <row r="53" spans="1:8" ht="35.25" customHeight="1" x14ac:dyDescent="0.25">
      <c r="A53" s="15">
        <v>34</v>
      </c>
      <c r="B53" s="24">
        <v>45967</v>
      </c>
      <c r="C53" s="15" t="s">
        <v>522</v>
      </c>
      <c r="D53" s="16" t="s">
        <v>2</v>
      </c>
      <c r="E53" s="17" t="s">
        <v>523</v>
      </c>
      <c r="F53" s="18">
        <v>555144</v>
      </c>
      <c r="G53" s="18">
        <v>44412</v>
      </c>
      <c r="H53" s="18">
        <f t="shared" si="0"/>
        <v>599556</v>
      </c>
    </row>
    <row r="54" spans="1:8" ht="35.25" customHeight="1" x14ac:dyDescent="0.25">
      <c r="A54" s="15">
        <v>35</v>
      </c>
      <c r="B54" s="24">
        <v>45973</v>
      </c>
      <c r="C54" s="15" t="s">
        <v>524</v>
      </c>
      <c r="D54" s="16" t="s">
        <v>2</v>
      </c>
      <c r="E54" s="17" t="s">
        <v>525</v>
      </c>
      <c r="F54" s="18">
        <v>1807091</v>
      </c>
      <c r="G54" s="18">
        <v>144567</v>
      </c>
      <c r="H54" s="18">
        <f t="shared" si="0"/>
        <v>1951658</v>
      </c>
    </row>
    <row r="55" spans="1:8" ht="35.25" customHeight="1" x14ac:dyDescent="0.25">
      <c r="A55" s="15">
        <v>36</v>
      </c>
      <c r="B55" s="24">
        <v>45973</v>
      </c>
      <c r="C55" s="15" t="s">
        <v>526</v>
      </c>
      <c r="D55" s="16" t="s">
        <v>2</v>
      </c>
      <c r="E55" s="17" t="s">
        <v>527</v>
      </c>
      <c r="F55" s="18">
        <v>5283929</v>
      </c>
      <c r="G55" s="18">
        <v>422714</v>
      </c>
      <c r="H55" s="18">
        <f t="shared" si="0"/>
        <v>5706643</v>
      </c>
    </row>
    <row r="56" spans="1:8" ht="35.25" customHeight="1" x14ac:dyDescent="0.25">
      <c r="A56" s="15">
        <v>37</v>
      </c>
      <c r="B56" s="24">
        <v>45981</v>
      </c>
      <c r="C56" s="15" t="s">
        <v>528</v>
      </c>
      <c r="D56" s="16" t="s">
        <v>2</v>
      </c>
      <c r="E56" s="17" t="s">
        <v>529</v>
      </c>
      <c r="F56" s="18">
        <v>1606357</v>
      </c>
      <c r="G56" s="18">
        <v>128509</v>
      </c>
      <c r="H56" s="18">
        <f t="shared" si="0"/>
        <v>1734866</v>
      </c>
    </row>
    <row r="57" spans="1:8" ht="35.25" customHeight="1" x14ac:dyDescent="0.25">
      <c r="A57" s="15">
        <v>38</v>
      </c>
      <c r="B57" s="24">
        <v>45981</v>
      </c>
      <c r="C57" s="15" t="s">
        <v>530</v>
      </c>
      <c r="D57" s="16" t="s">
        <v>2</v>
      </c>
      <c r="E57" s="17" t="s">
        <v>531</v>
      </c>
      <c r="F57" s="18">
        <v>1289222</v>
      </c>
      <c r="G57" s="18">
        <v>103138</v>
      </c>
      <c r="H57" s="18">
        <f t="shared" si="0"/>
        <v>1392360</v>
      </c>
    </row>
    <row r="58" spans="1:8" ht="35.25" customHeight="1" x14ac:dyDescent="0.25">
      <c r="A58" s="15">
        <v>39</v>
      </c>
      <c r="B58" s="24">
        <v>45981</v>
      </c>
      <c r="C58" s="15" t="s">
        <v>532</v>
      </c>
      <c r="D58" s="16" t="s">
        <v>2</v>
      </c>
      <c r="E58" s="17" t="s">
        <v>533</v>
      </c>
      <c r="F58" s="18">
        <v>5971858</v>
      </c>
      <c r="G58" s="18">
        <v>477749</v>
      </c>
      <c r="H58" s="18">
        <f t="shared" si="0"/>
        <v>6449607</v>
      </c>
    </row>
    <row r="59" spans="1:8" ht="35.25" customHeight="1" x14ac:dyDescent="0.25">
      <c r="A59" s="15">
        <v>40</v>
      </c>
      <c r="B59" s="24">
        <v>45988</v>
      </c>
      <c r="C59" s="15" t="s">
        <v>534</v>
      </c>
      <c r="D59" s="16" t="s">
        <v>2</v>
      </c>
      <c r="E59" s="17" t="s">
        <v>535</v>
      </c>
      <c r="F59" s="18">
        <v>2118634</v>
      </c>
      <c r="G59" s="18">
        <v>169491</v>
      </c>
      <c r="H59" s="18">
        <f t="shared" si="0"/>
        <v>2288125</v>
      </c>
    </row>
    <row r="60" spans="1:8" ht="35.25" customHeight="1" x14ac:dyDescent="0.25">
      <c r="A60" s="15">
        <v>41</v>
      </c>
      <c r="B60" s="24">
        <v>45988</v>
      </c>
      <c r="C60" s="15" t="s">
        <v>536</v>
      </c>
      <c r="D60" s="16" t="s">
        <v>2</v>
      </c>
      <c r="E60" s="17" t="s">
        <v>537</v>
      </c>
      <c r="F60" s="18">
        <v>9127988</v>
      </c>
      <c r="G60" s="18">
        <v>730239</v>
      </c>
      <c r="H60" s="18">
        <f t="shared" si="0"/>
        <v>9858227</v>
      </c>
    </row>
    <row r="61" spans="1:8" ht="35.25" customHeight="1" x14ac:dyDescent="0.25">
      <c r="A61" s="15">
        <v>42</v>
      </c>
      <c r="B61" s="24">
        <v>45994</v>
      </c>
      <c r="C61" s="15" t="s">
        <v>538</v>
      </c>
      <c r="D61" s="16" t="s">
        <v>2</v>
      </c>
      <c r="E61" s="17" t="s">
        <v>539</v>
      </c>
      <c r="F61" s="18">
        <v>2901923</v>
      </c>
      <c r="G61" s="18">
        <v>232154</v>
      </c>
      <c r="H61" s="18">
        <f t="shared" si="0"/>
        <v>3134077</v>
      </c>
    </row>
    <row r="62" spans="1:8" ht="35.25" customHeight="1" x14ac:dyDescent="0.25">
      <c r="A62" s="15">
        <v>43</v>
      </c>
      <c r="B62" s="24">
        <v>45994</v>
      </c>
      <c r="C62" s="15" t="s">
        <v>540</v>
      </c>
      <c r="D62" s="16" t="s">
        <v>2</v>
      </c>
      <c r="E62" s="17" t="s">
        <v>541</v>
      </c>
      <c r="F62" s="18">
        <v>2889290</v>
      </c>
      <c r="G62" s="18">
        <v>231143</v>
      </c>
      <c r="H62" s="18">
        <f t="shared" si="0"/>
        <v>3120433</v>
      </c>
    </row>
    <row r="63" spans="1:8" ht="35.25" customHeight="1" x14ac:dyDescent="0.25">
      <c r="A63" s="15">
        <v>44</v>
      </c>
      <c r="B63" s="24">
        <v>46000</v>
      </c>
      <c r="C63" s="15" t="s">
        <v>542</v>
      </c>
      <c r="D63" s="16" t="s">
        <v>2</v>
      </c>
      <c r="E63" s="17" t="s">
        <v>543</v>
      </c>
      <c r="F63" s="18">
        <v>3118762</v>
      </c>
      <c r="G63" s="18">
        <v>249501</v>
      </c>
      <c r="H63" s="18">
        <f t="shared" si="0"/>
        <v>3368263</v>
      </c>
    </row>
    <row r="64" spans="1:8" ht="35.25" customHeight="1" x14ac:dyDescent="0.25">
      <c r="A64" s="15">
        <v>45</v>
      </c>
      <c r="B64" s="24">
        <v>46007</v>
      </c>
      <c r="C64" s="15" t="s">
        <v>544</v>
      </c>
      <c r="D64" s="16" t="s">
        <v>2</v>
      </c>
      <c r="E64" s="17" t="s">
        <v>545</v>
      </c>
      <c r="F64" s="18">
        <v>5711534</v>
      </c>
      <c r="G64" s="18">
        <v>456923</v>
      </c>
      <c r="H64" s="18">
        <f t="shared" si="0"/>
        <v>6168457</v>
      </c>
    </row>
    <row r="65" spans="1:8" ht="35.25" customHeight="1" x14ac:dyDescent="0.25">
      <c r="A65" s="15">
        <v>46</v>
      </c>
      <c r="B65" s="24">
        <v>46007</v>
      </c>
      <c r="C65" s="15" t="s">
        <v>546</v>
      </c>
      <c r="D65" s="16" t="s">
        <v>2</v>
      </c>
      <c r="E65" s="17" t="s">
        <v>547</v>
      </c>
      <c r="F65" s="18">
        <v>2765360</v>
      </c>
      <c r="G65" s="18">
        <v>221229</v>
      </c>
      <c r="H65" s="18">
        <f t="shared" si="0"/>
        <v>2986589</v>
      </c>
    </row>
    <row r="66" spans="1:8" ht="35.25" customHeight="1" x14ac:dyDescent="0.25">
      <c r="A66" s="15">
        <v>47</v>
      </c>
      <c r="B66" s="24">
        <v>46007</v>
      </c>
      <c r="C66" s="15" t="s">
        <v>548</v>
      </c>
      <c r="D66" s="16" t="s">
        <v>2</v>
      </c>
      <c r="E66" s="17" t="s">
        <v>549</v>
      </c>
      <c r="F66" s="18">
        <v>4447508</v>
      </c>
      <c r="G66" s="18">
        <v>355801</v>
      </c>
      <c r="H66" s="18">
        <f t="shared" si="0"/>
        <v>4803309</v>
      </c>
    </row>
    <row r="67" spans="1:8" ht="35.25" customHeight="1" x14ac:dyDescent="0.25">
      <c r="A67" s="15">
        <v>48</v>
      </c>
      <c r="B67" s="24">
        <v>46007</v>
      </c>
      <c r="C67" s="15" t="s">
        <v>550</v>
      </c>
      <c r="D67" s="16" t="s">
        <v>2</v>
      </c>
      <c r="E67" s="17" t="s">
        <v>551</v>
      </c>
      <c r="F67" s="18">
        <v>2415572</v>
      </c>
      <c r="G67" s="18">
        <v>193246</v>
      </c>
      <c r="H67" s="18">
        <f t="shared" si="0"/>
        <v>2608818</v>
      </c>
    </row>
    <row r="68" spans="1:8" ht="35.25" customHeight="1" x14ac:dyDescent="0.25">
      <c r="A68" s="15">
        <v>49</v>
      </c>
      <c r="B68" s="24">
        <v>46014</v>
      </c>
      <c r="C68" s="15" t="s">
        <v>552</v>
      </c>
      <c r="D68" s="16" t="s">
        <v>2</v>
      </c>
      <c r="E68" s="17" t="s">
        <v>553</v>
      </c>
      <c r="F68" s="18">
        <v>1239593</v>
      </c>
      <c r="G68" s="18">
        <v>99167</v>
      </c>
      <c r="H68" s="18">
        <f t="shared" si="0"/>
        <v>1338760</v>
      </c>
    </row>
    <row r="69" spans="1:8" ht="35.25" customHeight="1" x14ac:dyDescent="0.25">
      <c r="A69" s="15">
        <v>50</v>
      </c>
      <c r="B69" s="24">
        <v>46015</v>
      </c>
      <c r="C69" s="15" t="s">
        <v>554</v>
      </c>
      <c r="D69" s="16" t="s">
        <v>2</v>
      </c>
      <c r="E69" s="17" t="s">
        <v>555</v>
      </c>
      <c r="F69" s="18">
        <v>4747218</v>
      </c>
      <c r="G69" s="18">
        <v>379777</v>
      </c>
      <c r="H69" s="18">
        <f t="shared" si="0"/>
        <v>5126995</v>
      </c>
    </row>
    <row r="70" spans="1:8" ht="35.25" customHeight="1" x14ac:dyDescent="0.25">
      <c r="A70" s="15">
        <v>51</v>
      </c>
      <c r="B70" s="24">
        <v>46020</v>
      </c>
      <c r="C70" s="15" t="s">
        <v>556</v>
      </c>
      <c r="D70" s="16" t="s">
        <v>2</v>
      </c>
      <c r="E70" s="17" t="s">
        <v>557</v>
      </c>
      <c r="F70" s="18">
        <v>2615554</v>
      </c>
      <c r="G70" s="18">
        <v>209244</v>
      </c>
      <c r="H70" s="18">
        <f t="shared" si="0"/>
        <v>2824798</v>
      </c>
    </row>
    <row r="71" spans="1:8" ht="35.25" customHeight="1" x14ac:dyDescent="0.25">
      <c r="A71" s="15">
        <v>52</v>
      </c>
      <c r="B71" s="24">
        <v>46022</v>
      </c>
      <c r="C71" s="15" t="s">
        <v>558</v>
      </c>
      <c r="D71" s="16" t="s">
        <v>2</v>
      </c>
      <c r="E71" s="17" t="s">
        <v>559</v>
      </c>
      <c r="F71" s="18">
        <v>7610216</v>
      </c>
      <c r="G71" s="18">
        <v>608817</v>
      </c>
      <c r="H71" s="18">
        <f t="shared" si="0"/>
        <v>8219033</v>
      </c>
    </row>
    <row r="72" spans="1:8" s="20" customFormat="1" ht="35.25" customHeight="1" x14ac:dyDescent="0.25">
      <c r="A72" s="31" t="s">
        <v>22</v>
      </c>
      <c r="B72" s="32"/>
      <c r="C72" s="32"/>
      <c r="D72" s="32"/>
      <c r="E72" s="33"/>
      <c r="F72" s="19">
        <f>SUM(F20:F71)</f>
        <v>93118174</v>
      </c>
      <c r="G72" s="19">
        <f>SUM(G20:G71)</f>
        <v>7449455</v>
      </c>
      <c r="H72" s="19">
        <f>SUM(H20:H71)</f>
        <v>100567629</v>
      </c>
    </row>
    <row r="73" spans="1:8" s="20" customFormat="1" ht="35.25" customHeight="1" x14ac:dyDescent="0.25">
      <c r="A73" s="34" t="s">
        <v>92</v>
      </c>
      <c r="B73" s="35"/>
      <c r="C73" s="35"/>
      <c r="D73" s="35"/>
      <c r="E73" s="36"/>
      <c r="F73" s="19">
        <f>ROUND(F72*0.03,0)</f>
        <v>2793545</v>
      </c>
      <c r="G73" s="19">
        <f>ROUND(F73*0.08,0)</f>
        <v>223484</v>
      </c>
      <c r="H73" s="19">
        <f>F73+G73</f>
        <v>3017029</v>
      </c>
    </row>
    <row r="75" spans="1:8" s="1" customFormat="1" ht="16.5" x14ac:dyDescent="0.25">
      <c r="A75" s="37" t="s">
        <v>23</v>
      </c>
      <c r="B75" s="37"/>
      <c r="C75" s="37"/>
      <c r="D75" s="37"/>
      <c r="E75" s="37"/>
      <c r="F75" s="37"/>
      <c r="G75" s="37"/>
      <c r="H75" s="37"/>
    </row>
    <row r="76" spans="1:8" s="1" customFormat="1" ht="16.5" x14ac:dyDescent="0.25">
      <c r="B76" s="2"/>
      <c r="D76" s="2"/>
      <c r="F76" s="3"/>
      <c r="G76" s="3"/>
      <c r="H76" s="3"/>
    </row>
    <row r="77" spans="1:8" s="1" customFormat="1" ht="16.5" x14ac:dyDescent="0.25">
      <c r="A77" s="4"/>
      <c r="B77" s="25" t="s">
        <v>24</v>
      </c>
      <c r="C77" s="25"/>
      <c r="D77" s="25"/>
      <c r="F77" s="26" t="s">
        <v>25</v>
      </c>
      <c r="G77" s="26"/>
      <c r="H77" s="26"/>
    </row>
    <row r="78" spans="1:8" s="1" customFormat="1" ht="16.5" x14ac:dyDescent="0.25">
      <c r="B78" s="27" t="s">
        <v>26</v>
      </c>
      <c r="C78" s="27"/>
      <c r="D78" s="27"/>
      <c r="F78" s="28" t="s">
        <v>26</v>
      </c>
      <c r="G78" s="28"/>
      <c r="H78" s="28"/>
    </row>
    <row r="79" spans="1:8" s="1" customFormat="1" ht="16.5" x14ac:dyDescent="0.25">
      <c r="B79" s="2"/>
      <c r="D79" s="2"/>
      <c r="F79" s="3"/>
      <c r="G79" s="3"/>
      <c r="H79" s="3"/>
    </row>
  </sheetData>
  <mergeCells count="16">
    <mergeCell ref="A6:H6"/>
    <mergeCell ref="B1:D1"/>
    <mergeCell ref="E1:H1"/>
    <mergeCell ref="B2:D2"/>
    <mergeCell ref="E2:H2"/>
    <mergeCell ref="E4:H4"/>
    <mergeCell ref="B77:D77"/>
    <mergeCell ref="F77:H77"/>
    <mergeCell ref="B78:D78"/>
    <mergeCell ref="F78:H78"/>
    <mergeCell ref="A7:H7"/>
    <mergeCell ref="C17:D17"/>
    <mergeCell ref="E17:F17"/>
    <mergeCell ref="A72:E72"/>
    <mergeCell ref="A73:E73"/>
    <mergeCell ref="A75:H75"/>
  </mergeCells>
  <printOptions horizontalCentered="1"/>
  <pageMargins left="0.7" right="0.7" top="0.5" bottom="0.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Q2.HCM</vt:lpstr>
      <vt:lpstr>Q3.HCM </vt:lpstr>
      <vt:lpstr>Q4.HCM</vt:lpstr>
      <vt:lpstr>Q2.HN</vt:lpstr>
      <vt:lpstr>Q3.HN</vt:lpstr>
      <vt:lpstr>Q4.HN</vt:lpstr>
      <vt:lpstr>Q2.HCM!Print_Titles</vt:lpstr>
      <vt:lpstr>Q2.HN!Print_Titles</vt:lpstr>
      <vt:lpstr>'Q3.HCM '!Print_Titles</vt:lpstr>
      <vt:lpstr>Q3.HN!Print_Titles</vt:lpstr>
      <vt:lpstr>Q4.HCM!Print_Titles</vt:lpstr>
      <vt:lpstr>Q4.HN!Print_Titles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2026-03-31T10:27:41Z</cp:lastPrinted>
  <dcterms:created xsi:type="dcterms:W3CDTF">2025-08-22T07:24:45Z</dcterms:created>
  <dcterms:modified xsi:type="dcterms:W3CDTF">2026-05-23T03:41:13Z</dcterms:modified>
</cp:coreProperties>
</file>