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HO SO GIAI NGAN VAY\VIETCOMBANK ĐONG ĐONG NAI\"/>
    </mc:Choice>
  </mc:AlternateContent>
  <bookViews>
    <workbookView xWindow="14295" yWindow="0" windowWidth="14610" windowHeight="1558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D73" i="1" l="1"/>
  <c r="D72" i="1" l="1"/>
  <c r="D65" i="1" l="1"/>
  <c r="D68" i="1"/>
  <c r="D69" i="1"/>
  <c r="D59" i="1" l="1"/>
  <c r="D64" i="1"/>
  <c r="D12" i="1" l="1"/>
  <c r="D25" i="1"/>
  <c r="D24" i="1"/>
  <c r="D5" i="1"/>
  <c r="D6" i="1" s="1"/>
  <c r="D7" i="1" s="1"/>
  <c r="D8" i="1" s="1"/>
  <c r="D9" i="1" s="1"/>
  <c r="D10" i="1" s="1"/>
  <c r="D11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6" i="1" s="1"/>
  <c r="D29" i="1" s="1"/>
  <c r="D30" i="1" s="1"/>
  <c r="D31" i="1" s="1"/>
  <c r="D32" i="1" s="1"/>
  <c r="D33" i="1" s="1"/>
  <c r="D34" i="1" s="1"/>
  <c r="D35" i="1" s="1"/>
  <c r="D36" i="1" s="1"/>
  <c r="D38" i="1" s="1"/>
  <c r="D39" i="1" s="1"/>
  <c r="D40" i="1" s="1"/>
  <c r="D41" i="1" s="1"/>
  <c r="D42" i="1" s="1"/>
  <c r="D43" i="1" s="1"/>
  <c r="D44" i="1" s="1"/>
  <c r="D45" i="1" s="1"/>
  <c r="D46" i="1" s="1"/>
  <c r="D48" i="1" s="1"/>
  <c r="D49" i="1" s="1"/>
  <c r="D50" i="1" s="1"/>
  <c r="D51" i="1" s="1"/>
  <c r="D52" i="1" s="1"/>
  <c r="D53" i="1" s="1"/>
  <c r="D55" i="1" s="1"/>
  <c r="D56" i="1" s="1"/>
  <c r="D57" i="1" s="1"/>
  <c r="D60" i="1" s="1"/>
  <c r="D61" i="1" s="1"/>
  <c r="D62" i="1" s="1"/>
  <c r="D63" i="1" s="1"/>
</calcChain>
</file>

<file path=xl/sharedStrings.xml><?xml version="1.0" encoding="utf-8"?>
<sst xmlns="http://schemas.openxmlformats.org/spreadsheetml/2006/main" count="130" uniqueCount="104">
  <si>
    <t>SỐ VAY</t>
  </si>
  <si>
    <t>ĐÃ NHẬN VAY</t>
  </si>
  <si>
    <t>HỒ SƠ VAY SỐ</t>
  </si>
  <si>
    <t xml:space="preserve">SỐ VAY </t>
  </si>
  <si>
    <t>ĐÃ CỌC</t>
  </si>
  <si>
    <t>STT</t>
  </si>
  <si>
    <t>Bên thụ hưởng</t>
  </si>
  <si>
    <t>Ngân hàng</t>
  </si>
  <si>
    <t>Số tài khoản</t>
  </si>
  <si>
    <t>Chứng từ chứng minh mục đích sử dụng vốn</t>
  </si>
  <si>
    <t>Mặt hàng/Mục đích</t>
  </si>
  <si>
    <t xml:space="preserve"> Số tiền trên hóa đơn/hợp đồng </t>
  </si>
  <si>
    <t xml:space="preserve"> Số tiền nhận nợ </t>
  </si>
  <si>
    <t>Số Hoá đơn /Hợp đồng</t>
  </si>
  <si>
    <t>Ngày</t>
  </si>
  <si>
    <t>CÔNG TY CP  SX THỰC PHẨM NGỌC THƠM FOODS</t>
  </si>
  <si>
    <t>15/03/2025</t>
  </si>
  <si>
    <t>Thực phẩm</t>
  </si>
  <si>
    <t>17/03/2025</t>
  </si>
  <si>
    <t>18/03/2025</t>
  </si>
  <si>
    <t>20/03/2025</t>
  </si>
  <si>
    <t>22/03/2025</t>
  </si>
  <si>
    <t>24/03/2025</t>
  </si>
  <si>
    <t>Tổng cộng</t>
  </si>
  <si>
    <t>BIDV BA MƯƠI THÁNG TƯ</t>
  </si>
  <si>
    <t xml:space="preserve">145294
6868
</t>
  </si>
  <si>
    <t xml:space="preserve">ngày </t>
  </si>
  <si>
    <t>13/06</t>
  </si>
  <si>
    <t>16/06</t>
  </si>
  <si>
    <t>28/05</t>
  </si>
  <si>
    <t>29/05</t>
  </si>
  <si>
    <t>14/07</t>
  </si>
  <si>
    <t>24/07</t>
  </si>
  <si>
    <t>30/07</t>
  </si>
  <si>
    <t>13/08</t>
  </si>
  <si>
    <t>25/08</t>
  </si>
  <si>
    <t>24/06</t>
  </si>
  <si>
    <t>đề nghị thu nợ</t>
  </si>
  <si>
    <t>26/06</t>
  </si>
  <si>
    <t>14/08</t>
  </si>
  <si>
    <t>18/08</t>
  </si>
  <si>
    <t>26/08</t>
  </si>
  <si>
    <t>16/09</t>
  </si>
  <si>
    <t>CTY NHẬN TT</t>
  </si>
  <si>
    <t>saga 70% còn lại</t>
  </si>
  <si>
    <t>HSH</t>
  </si>
  <si>
    <t>THIÊN VƯƠNG  (hđ 33835 - 07/10)</t>
  </si>
  <si>
    <t>THIÊN VƯƠNG  (hđ 34564 - 13/10)</t>
  </si>
  <si>
    <t>AGRO QUEEN SP.Z.O.O( cọc 30%)</t>
  </si>
  <si>
    <t>NGOCTHOMFOODS (HĐ 68 --&gt;73)</t>
  </si>
  <si>
    <t>NGOCTHOMFOODS (HĐ 74, 75)</t>
  </si>
  <si>
    <t xml:space="preserve">ZHEJIANG HENGTAI </t>
  </si>
  <si>
    <t>winfood 809</t>
  </si>
  <si>
    <t>HSH, NT,MINH KHANG</t>
  </si>
  <si>
    <t>huabang</t>
  </si>
  <si>
    <t xml:space="preserve">NTFs ( HĐ </t>
  </si>
  <si>
    <t>hsh ( hoá đơn 3073-29/11)</t>
  </si>
  <si>
    <t>NTFs (hoá đơn 141, 142, 143)</t>
  </si>
  <si>
    <t>NTFs (hoá đơn 144, 145, 146, 147, 149, 150)</t>
  </si>
  <si>
    <t>AGRO QUEEN SP.Z.O.O</t>
  </si>
  <si>
    <t>12775.5 (usd)</t>
  </si>
  <si>
    <t>7400( usd)</t>
  </si>
  <si>
    <t>20% SAGA</t>
  </si>
  <si>
    <t>NTFs ( hđ 168 --&gt; 173)</t>
  </si>
  <si>
    <t>TT 20%</t>
  </si>
  <si>
    <t xml:space="preserve">ZHEJIANG HAIYING </t>
  </si>
  <si>
    <t>đã cọc 124,800,000</t>
  </si>
  <si>
    <t>thiên vương ( hoá đơn 871 ngày 07/01/2026)</t>
  </si>
  <si>
    <t>NTFs</t>
  </si>
  <si>
    <t>HSH ( hoá đơn 223 ngày 21/01/2026)</t>
  </si>
  <si>
    <t>đã cọc 300.000.000</t>
  </si>
  <si>
    <t>apk</t>
  </si>
  <si>
    <t>Minh Khang</t>
  </si>
  <si>
    <t>TÀI KHOẢN VAY</t>
  </si>
  <si>
    <t>1064175684</t>
  </si>
  <si>
    <t>1063384139</t>
  </si>
  <si>
    <t>1064197083</t>
  </si>
  <si>
    <t>1060621976</t>
  </si>
  <si>
    <t>1060852253</t>
  </si>
  <si>
    <t>1060979425</t>
  </si>
  <si>
    <t>1061096399</t>
  </si>
  <si>
    <t>1061150472</t>
  </si>
  <si>
    <t>1061229162</t>
  </si>
  <si>
    <t>1061331187</t>
  </si>
  <si>
    <t>1061369996</t>
  </si>
  <si>
    <t>1027349624</t>
  </si>
  <si>
    <t>1061477154</t>
  </si>
  <si>
    <t>10651678967</t>
  </si>
  <si>
    <t>1061749433</t>
  </si>
  <si>
    <t>1061838926</t>
  </si>
  <si>
    <t>1061839979</t>
  </si>
  <si>
    <t>1061864860</t>
  </si>
  <si>
    <t>1061936468</t>
  </si>
  <si>
    <t>1061966536</t>
  </si>
  <si>
    <t>1062068299</t>
  </si>
  <si>
    <t>1062576676</t>
  </si>
  <si>
    <t>1062646660</t>
  </si>
  <si>
    <t>1062771765</t>
  </si>
  <si>
    <t>1062794165</t>
  </si>
  <si>
    <t>1062805233</t>
  </si>
  <si>
    <t>1062834380</t>
  </si>
  <si>
    <t>1063653925</t>
  </si>
  <si>
    <t>TL FOOD</t>
  </si>
  <si>
    <t>APK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</si>
</sst>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0" fillId="0" borderId="9" xfId="0" applyBorder="1"/>
    <xf numFmtId="3" fontId="5" fillId="0" borderId="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4" borderId="14" xfId="0" applyFont="1" applyFill="1" applyBorder="1" applyAlignment="1">
      <alignment horizontal="center" vertical="center"/>
    </xf>
    <xf numFmtId="165" fontId="2" fillId="4" borderId="14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14" xfId="0" applyFont="1" applyBorder="1" applyAlignment="1">
      <alignment horizontal="center"/>
    </xf>
    <xf numFmtId="165" fontId="2" fillId="2" borderId="14" xfId="1" applyNumberFormat="1" applyFont="1" applyFill="1" applyBorder="1"/>
    <xf numFmtId="165" fontId="2" fillId="0" borderId="14" xfId="1" applyNumberFormat="1" applyFont="1" applyBorder="1"/>
    <xf numFmtId="0" fontId="2" fillId="0" borderId="14" xfId="0" applyFont="1" applyBorder="1"/>
    <xf numFmtId="14" fontId="2" fillId="0" borderId="14" xfId="0" applyNumberFormat="1" applyFont="1" applyBorder="1" applyAlignment="1">
      <alignment horizontal="center"/>
    </xf>
    <xf numFmtId="37" fontId="2" fillId="0" borderId="14" xfId="1" applyNumberFormat="1" applyFont="1" applyBorder="1"/>
    <xf numFmtId="165" fontId="2" fillId="0" borderId="0" xfId="0" applyNumberFormat="1" applyFont="1"/>
    <xf numFmtId="165" fontId="2" fillId="0" borderId="0" xfId="1" applyNumberFormat="1" applyFont="1"/>
    <xf numFmtId="16" fontId="2" fillId="0" borderId="14" xfId="0" applyNumberFormat="1" applyFont="1" applyBorder="1" applyAlignment="1">
      <alignment horizontal="center"/>
    </xf>
    <xf numFmtId="0" fontId="6" fillId="0" borderId="0" xfId="0" applyFont="1"/>
    <xf numFmtId="3" fontId="7" fillId="0" borderId="0" xfId="0" applyNumberFormat="1" applyFont="1"/>
    <xf numFmtId="0" fontId="2" fillId="0" borderId="0" xfId="0" applyFont="1" applyAlignment="1">
      <alignment horizontal="center"/>
    </xf>
    <xf numFmtId="165" fontId="2" fillId="0" borderId="14" xfId="0" applyNumberFormat="1" applyFont="1" applyBorder="1"/>
    <xf numFmtId="0" fontId="8" fillId="0" borderId="0" xfId="0" applyFont="1" applyAlignment="1">
      <alignment vertical="center" wrapText="1"/>
    </xf>
    <xf numFmtId="165" fontId="2" fillId="0" borderId="15" xfId="1" applyNumberFormat="1" applyFont="1" applyBorder="1"/>
    <xf numFmtId="0" fontId="2" fillId="0" borderId="16" xfId="0" applyFont="1" applyBorder="1"/>
    <xf numFmtId="165" fontId="2" fillId="0" borderId="17" xfId="1" applyNumberFormat="1" applyFont="1" applyBorder="1"/>
    <xf numFmtId="3" fontId="7" fillId="0" borderId="14" xfId="0" applyNumberFormat="1" applyFont="1" applyBorder="1" applyAlignment="1">
      <alignment vertical="center" wrapText="1"/>
    </xf>
    <xf numFmtId="0" fontId="9" fillId="0" borderId="0" xfId="0" applyFont="1"/>
    <xf numFmtId="3" fontId="10" fillId="0" borderId="0" xfId="0" applyNumberFormat="1" applyFont="1"/>
    <xf numFmtId="0" fontId="2" fillId="0" borderId="14" xfId="0" quotePrefix="1" applyFont="1" applyBorder="1"/>
    <xf numFmtId="165" fontId="2" fillId="0" borderId="14" xfId="1" quotePrefix="1" applyNumberFormat="1" applyFont="1" applyBorder="1"/>
    <xf numFmtId="0" fontId="6" fillId="0" borderId="0" xfId="0" quotePrefix="1" applyFont="1"/>
    <xf numFmtId="0" fontId="2" fillId="0" borderId="16" xfId="0" quotePrefix="1" applyFont="1" applyBorder="1"/>
    <xf numFmtId="0" fontId="8" fillId="0" borderId="0" xfId="0" quotePrefix="1" applyFont="1" applyAlignment="1">
      <alignment vertical="center" wrapText="1"/>
    </xf>
    <xf numFmtId="14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9"/>
  <sheetViews>
    <sheetView tabSelected="1" topLeftCell="A61" workbookViewId="0">
      <selection activeCell="D75" sqref="D75"/>
    </sheetView>
  </sheetViews>
  <sheetFormatPr defaultRowHeight="12.75" x14ac:dyDescent="0.2"/>
  <cols>
    <col min="1" max="2" width="16.28515625" style="27" customWidth="1"/>
    <col min="3" max="3" width="16.85546875" style="23" bestFit="1" customWidth="1"/>
    <col min="4" max="4" width="15" style="23" customWidth="1"/>
    <col min="5" max="6" width="17" style="23" customWidth="1"/>
    <col min="7" max="8" width="36.85546875" style="15" customWidth="1"/>
    <col min="9" max="9" width="14.28515625" style="15" bestFit="1" customWidth="1"/>
    <col min="10" max="16384" width="9.140625" style="15"/>
  </cols>
  <sheetData>
    <row r="2" spans="1:9" ht="22.5" customHeight="1" x14ac:dyDescent="0.2">
      <c r="A2" s="13" t="s">
        <v>2</v>
      </c>
      <c r="B2" s="13" t="s">
        <v>26</v>
      </c>
      <c r="C2" s="14" t="s">
        <v>0</v>
      </c>
      <c r="D2" s="14" t="s">
        <v>1</v>
      </c>
      <c r="E2" s="14" t="s">
        <v>3</v>
      </c>
      <c r="F2" s="14" t="s">
        <v>4</v>
      </c>
      <c r="G2" s="14" t="s">
        <v>43</v>
      </c>
      <c r="H2" s="14" t="s">
        <v>73</v>
      </c>
    </row>
    <row r="3" spans="1:9" ht="22.5" customHeight="1" x14ac:dyDescent="0.2">
      <c r="A3" s="16"/>
      <c r="B3" s="16"/>
      <c r="C3" s="17">
        <v>20000000000</v>
      </c>
      <c r="D3" s="18"/>
      <c r="E3" s="18"/>
      <c r="F3" s="18"/>
      <c r="G3" s="19"/>
      <c r="H3" s="19"/>
    </row>
    <row r="4" spans="1:9" ht="22.5" customHeight="1" x14ac:dyDescent="0.2">
      <c r="A4" s="16">
        <v>4</v>
      </c>
      <c r="B4" s="20" t="s">
        <v>29</v>
      </c>
      <c r="C4" s="18"/>
      <c r="D4" s="21">
        <v>5087879735</v>
      </c>
      <c r="E4" s="18">
        <v>1031580000</v>
      </c>
      <c r="F4" s="18"/>
      <c r="G4" s="19"/>
      <c r="H4" s="19"/>
    </row>
    <row r="5" spans="1:9" ht="22.5" customHeight="1" x14ac:dyDescent="0.2">
      <c r="A5" s="16">
        <v>5</v>
      </c>
      <c r="B5" s="20" t="s">
        <v>30</v>
      </c>
      <c r="C5" s="18"/>
      <c r="D5" s="18">
        <f>D4+E4</f>
        <v>6119459735</v>
      </c>
      <c r="E5" s="18">
        <v>1202195023</v>
      </c>
      <c r="F5" s="18"/>
      <c r="G5" s="19"/>
      <c r="H5" s="19"/>
    </row>
    <row r="6" spans="1:9" ht="22.5" customHeight="1" x14ac:dyDescent="0.2">
      <c r="A6" s="16">
        <v>6</v>
      </c>
      <c r="B6" s="20">
        <v>45694</v>
      </c>
      <c r="C6" s="18"/>
      <c r="D6" s="18">
        <f t="shared" ref="D6:D10" si="0">D5+E5</f>
        <v>7321654758</v>
      </c>
      <c r="E6" s="18">
        <v>1320900000</v>
      </c>
      <c r="F6" s="18"/>
      <c r="G6" s="19"/>
      <c r="H6" s="19"/>
    </row>
    <row r="7" spans="1:9" ht="22.5" customHeight="1" x14ac:dyDescent="0.2">
      <c r="A7" s="16">
        <v>7</v>
      </c>
      <c r="B7" s="20">
        <v>45906</v>
      </c>
      <c r="C7" s="18"/>
      <c r="D7" s="18">
        <f t="shared" si="0"/>
        <v>8642554758</v>
      </c>
      <c r="E7" s="18">
        <v>971170490</v>
      </c>
      <c r="F7" s="18"/>
      <c r="G7" s="19"/>
      <c r="H7" s="19"/>
    </row>
    <row r="8" spans="1:9" ht="22.5" customHeight="1" x14ac:dyDescent="0.2">
      <c r="A8" s="16">
        <v>8</v>
      </c>
      <c r="B8" s="20">
        <v>45936</v>
      </c>
      <c r="C8" s="18"/>
      <c r="D8" s="18">
        <f t="shared" si="0"/>
        <v>9613725248</v>
      </c>
      <c r="E8" s="18">
        <v>904481760</v>
      </c>
      <c r="F8" s="18"/>
      <c r="G8" s="19"/>
      <c r="H8" s="19"/>
      <c r="I8" s="22"/>
    </row>
    <row r="9" spans="1:9" ht="22.5" customHeight="1" x14ac:dyDescent="0.2">
      <c r="A9" s="16">
        <v>9</v>
      </c>
      <c r="B9" s="20" t="s">
        <v>27</v>
      </c>
      <c r="C9" s="18"/>
      <c r="D9" s="18">
        <f t="shared" si="0"/>
        <v>10518207008</v>
      </c>
      <c r="E9" s="18">
        <v>508280000</v>
      </c>
      <c r="F9" s="18"/>
      <c r="G9" s="19"/>
      <c r="H9" s="19"/>
    </row>
    <row r="10" spans="1:9" ht="22.5" customHeight="1" x14ac:dyDescent="0.2">
      <c r="A10" s="16">
        <v>10</v>
      </c>
      <c r="B10" s="20" t="s">
        <v>28</v>
      </c>
      <c r="C10" s="18"/>
      <c r="D10" s="18">
        <f t="shared" si="0"/>
        <v>11026487008</v>
      </c>
      <c r="E10" s="18">
        <v>963431700</v>
      </c>
      <c r="F10" s="18"/>
      <c r="G10" s="19"/>
      <c r="H10" s="19"/>
    </row>
    <row r="11" spans="1:9" ht="22.5" customHeight="1" x14ac:dyDescent="0.2">
      <c r="A11" s="16">
        <v>11</v>
      </c>
      <c r="B11" s="20" t="s">
        <v>36</v>
      </c>
      <c r="C11" s="18"/>
      <c r="D11" s="18">
        <f>D10+E10</f>
        <v>11989918708</v>
      </c>
      <c r="E11" s="18">
        <v>89244338</v>
      </c>
      <c r="F11" s="18"/>
      <c r="G11" s="19"/>
      <c r="H11" s="19"/>
    </row>
    <row r="12" spans="1:9" ht="22.5" customHeight="1" x14ac:dyDescent="0.2">
      <c r="A12" s="16" t="s">
        <v>37</v>
      </c>
      <c r="B12" s="20" t="s">
        <v>38</v>
      </c>
      <c r="C12" s="18"/>
      <c r="D12" s="18">
        <f>1136076200+402124800</f>
        <v>1538201000</v>
      </c>
      <c r="E12" s="18"/>
      <c r="F12" s="18"/>
      <c r="G12" s="19"/>
      <c r="H12" s="19"/>
    </row>
    <row r="13" spans="1:9" ht="22.5" customHeight="1" x14ac:dyDescent="0.2">
      <c r="A13" s="16">
        <v>12</v>
      </c>
      <c r="B13" s="20">
        <v>45723</v>
      </c>
      <c r="C13" s="18"/>
      <c r="D13" s="18">
        <f>D11-D12+E11</f>
        <v>10540962046</v>
      </c>
      <c r="E13" s="18">
        <v>554558269</v>
      </c>
      <c r="F13" s="18"/>
      <c r="G13" s="19"/>
      <c r="H13" s="19"/>
    </row>
    <row r="14" spans="1:9" ht="22.5" customHeight="1" x14ac:dyDescent="0.2">
      <c r="A14" s="16">
        <v>13</v>
      </c>
      <c r="B14" s="20">
        <v>45876</v>
      </c>
      <c r="C14" s="18"/>
      <c r="D14" s="18">
        <f>D13+E13</f>
        <v>11095520315</v>
      </c>
      <c r="E14" s="18">
        <v>571315080</v>
      </c>
      <c r="F14" s="18"/>
      <c r="G14" s="19"/>
      <c r="H14" s="19"/>
    </row>
    <row r="15" spans="1:9" ht="22.5" customHeight="1" x14ac:dyDescent="0.2">
      <c r="A15" s="16">
        <v>14</v>
      </c>
      <c r="B15" s="20">
        <v>45968</v>
      </c>
      <c r="C15" s="18"/>
      <c r="D15" s="18">
        <f t="shared" ref="D15:D23" si="1">D14+E14</f>
        <v>11666835395</v>
      </c>
      <c r="E15" s="18">
        <v>1982292000</v>
      </c>
      <c r="F15" s="18"/>
      <c r="G15" s="19"/>
      <c r="H15" s="19"/>
    </row>
    <row r="16" spans="1:9" ht="22.5" customHeight="1" x14ac:dyDescent="0.2">
      <c r="A16" s="16">
        <v>15</v>
      </c>
      <c r="B16" s="20" t="s">
        <v>31</v>
      </c>
      <c r="C16" s="18"/>
      <c r="D16" s="18">
        <f t="shared" si="1"/>
        <v>13649127395</v>
      </c>
      <c r="E16" s="18">
        <v>91561524</v>
      </c>
      <c r="F16" s="18"/>
      <c r="G16" s="19"/>
      <c r="H16" s="19"/>
    </row>
    <row r="17" spans="1:8" ht="22.5" customHeight="1" x14ac:dyDescent="0.2">
      <c r="A17" s="16">
        <v>16</v>
      </c>
      <c r="B17" s="20" t="s">
        <v>32</v>
      </c>
      <c r="C17" s="18"/>
      <c r="D17" s="18">
        <f t="shared" si="1"/>
        <v>13740688919</v>
      </c>
      <c r="E17" s="18">
        <v>625999438</v>
      </c>
      <c r="F17" s="18"/>
      <c r="G17" s="19"/>
      <c r="H17" s="19"/>
    </row>
    <row r="18" spans="1:8" ht="22.5" customHeight="1" x14ac:dyDescent="0.2">
      <c r="A18" s="16">
        <v>17</v>
      </c>
      <c r="B18" s="20" t="s">
        <v>33</v>
      </c>
      <c r="C18" s="18"/>
      <c r="D18" s="18">
        <f t="shared" si="1"/>
        <v>14366688357</v>
      </c>
      <c r="E18" s="18">
        <v>530260326</v>
      </c>
      <c r="F18" s="18"/>
      <c r="G18" s="19"/>
      <c r="H18" s="19"/>
    </row>
    <row r="19" spans="1:8" ht="22.5" customHeight="1" x14ac:dyDescent="0.2">
      <c r="A19" s="16">
        <v>18</v>
      </c>
      <c r="B19" s="20">
        <v>45785</v>
      </c>
      <c r="C19" s="18"/>
      <c r="D19" s="18">
        <f t="shared" si="1"/>
        <v>14896948683</v>
      </c>
      <c r="E19" s="18">
        <v>132500000</v>
      </c>
      <c r="F19" s="18"/>
      <c r="G19" s="19"/>
      <c r="H19" s="19"/>
    </row>
    <row r="20" spans="1:8" ht="22.5" customHeight="1" x14ac:dyDescent="0.2">
      <c r="A20" s="16">
        <v>19</v>
      </c>
      <c r="B20" s="20">
        <v>45785</v>
      </c>
      <c r="C20" s="18"/>
      <c r="D20" s="18">
        <f t="shared" si="1"/>
        <v>15029448683</v>
      </c>
      <c r="E20" s="18">
        <v>299820000</v>
      </c>
      <c r="F20" s="18"/>
      <c r="G20" s="19"/>
      <c r="H20" s="19"/>
    </row>
    <row r="21" spans="1:8" ht="22.5" customHeight="1" x14ac:dyDescent="0.2">
      <c r="A21" s="16">
        <v>20</v>
      </c>
      <c r="B21" s="20">
        <v>45877</v>
      </c>
      <c r="C21" s="18"/>
      <c r="D21" s="18">
        <f t="shared" si="1"/>
        <v>15329268683</v>
      </c>
      <c r="E21" s="18">
        <v>998530850</v>
      </c>
      <c r="F21" s="18"/>
      <c r="G21" s="19"/>
      <c r="H21" s="19"/>
    </row>
    <row r="22" spans="1:8" ht="22.5" customHeight="1" x14ac:dyDescent="0.2">
      <c r="A22" s="16">
        <v>21</v>
      </c>
      <c r="B22" s="20">
        <v>45999</v>
      </c>
      <c r="C22" s="18"/>
      <c r="D22" s="18">
        <f t="shared" si="1"/>
        <v>16327799533</v>
      </c>
      <c r="E22" s="18">
        <v>964770205</v>
      </c>
      <c r="F22" s="18"/>
      <c r="G22" s="19"/>
      <c r="H22" s="19"/>
    </row>
    <row r="23" spans="1:8" ht="22.5" customHeight="1" x14ac:dyDescent="0.2">
      <c r="A23" s="16">
        <v>22</v>
      </c>
      <c r="B23" s="20" t="s">
        <v>34</v>
      </c>
      <c r="C23" s="18"/>
      <c r="D23" s="18">
        <f t="shared" si="1"/>
        <v>17292569738</v>
      </c>
      <c r="E23" s="18">
        <v>703159947</v>
      </c>
      <c r="F23" s="18"/>
      <c r="G23" s="19"/>
      <c r="H23" s="19"/>
    </row>
    <row r="24" spans="1:8" ht="22.5" customHeight="1" x14ac:dyDescent="0.2">
      <c r="A24" s="16" t="s">
        <v>37</v>
      </c>
      <c r="B24" s="20" t="s">
        <v>39</v>
      </c>
      <c r="C24" s="18"/>
      <c r="D24" s="18">
        <f>268261692+87411258</f>
        <v>355672950</v>
      </c>
      <c r="E24" s="18"/>
      <c r="F24" s="18"/>
      <c r="G24" s="19"/>
      <c r="H24" s="19"/>
    </row>
    <row r="25" spans="1:8" ht="22.5" customHeight="1" x14ac:dyDescent="0.2">
      <c r="A25" s="16" t="s">
        <v>37</v>
      </c>
      <c r="B25" s="20" t="s">
        <v>40</v>
      </c>
      <c r="C25" s="18"/>
      <c r="D25" s="18">
        <f>399737800+398809285+724818700+516780000+1017900000+135960000+1031580000</f>
        <v>4225585785</v>
      </c>
      <c r="E25" s="18"/>
      <c r="F25" s="18"/>
      <c r="G25" s="19"/>
      <c r="H25" s="19"/>
    </row>
    <row r="26" spans="1:8" ht="22.5" customHeight="1" x14ac:dyDescent="0.2">
      <c r="A26" s="16">
        <v>23</v>
      </c>
      <c r="B26" s="20" t="s">
        <v>35</v>
      </c>
      <c r="C26" s="18"/>
      <c r="D26" s="18">
        <f>D23-D24-D25+E23</f>
        <v>13414470950</v>
      </c>
      <c r="E26" s="18">
        <v>944873274</v>
      </c>
      <c r="F26" s="18"/>
      <c r="G26" s="19"/>
      <c r="H26" s="19"/>
    </row>
    <row r="27" spans="1:8" ht="22.5" customHeight="1" x14ac:dyDescent="0.2">
      <c r="A27" s="16" t="s">
        <v>37</v>
      </c>
      <c r="B27" s="20" t="s">
        <v>41</v>
      </c>
      <c r="C27" s="18"/>
      <c r="D27" s="18">
        <v>1202195023</v>
      </c>
      <c r="E27" s="18"/>
      <c r="F27" s="18"/>
      <c r="G27" s="19"/>
      <c r="H27" s="19"/>
    </row>
    <row r="28" spans="1:8" ht="22.5" customHeight="1" x14ac:dyDescent="0.2">
      <c r="A28" s="16" t="s">
        <v>37</v>
      </c>
      <c r="B28" s="20" t="s">
        <v>42</v>
      </c>
      <c r="C28" s="18"/>
      <c r="D28" s="18">
        <v>3704832250</v>
      </c>
      <c r="E28" s="18"/>
      <c r="F28" s="18"/>
      <c r="G28" s="19"/>
      <c r="H28" s="19"/>
    </row>
    <row r="29" spans="1:8" ht="22.5" customHeight="1" x14ac:dyDescent="0.2">
      <c r="A29" s="16">
        <v>24</v>
      </c>
      <c r="B29" s="20">
        <v>45918</v>
      </c>
      <c r="C29" s="18"/>
      <c r="D29" s="18">
        <f>D26+E26-D27-D28</f>
        <v>9452316951</v>
      </c>
      <c r="E29" s="18">
        <v>58163600</v>
      </c>
      <c r="F29" s="18"/>
      <c r="G29" s="19"/>
      <c r="H29" s="36" t="s">
        <v>77</v>
      </c>
    </row>
    <row r="30" spans="1:8" ht="22.5" customHeight="1" x14ac:dyDescent="0.2">
      <c r="A30" s="16">
        <v>25</v>
      </c>
      <c r="B30" s="20">
        <v>45926</v>
      </c>
      <c r="C30" s="18"/>
      <c r="D30" s="18">
        <f t="shared" ref="D30:D35" si="2">D29+E29</f>
        <v>9510480551</v>
      </c>
      <c r="E30" s="18">
        <v>128547000</v>
      </c>
      <c r="F30" s="18"/>
      <c r="G30" s="19"/>
      <c r="H30" s="36" t="s">
        <v>78</v>
      </c>
    </row>
    <row r="31" spans="1:8" ht="22.5" customHeight="1" x14ac:dyDescent="0.2">
      <c r="A31" s="16">
        <v>26</v>
      </c>
      <c r="B31" s="20">
        <v>45931</v>
      </c>
      <c r="C31" s="18"/>
      <c r="D31" s="18">
        <f t="shared" si="2"/>
        <v>9639027551</v>
      </c>
      <c r="E31" s="18">
        <v>978390927</v>
      </c>
      <c r="F31" s="18"/>
      <c r="G31" s="19"/>
      <c r="H31" s="36" t="s">
        <v>79</v>
      </c>
    </row>
    <row r="32" spans="1:8" ht="22.5" customHeight="1" x14ac:dyDescent="0.2">
      <c r="A32" s="16">
        <v>27</v>
      </c>
      <c r="B32" s="20">
        <v>45936</v>
      </c>
      <c r="C32" s="18"/>
      <c r="D32" s="18">
        <f t="shared" si="2"/>
        <v>10617418478</v>
      </c>
      <c r="E32" s="18">
        <v>702213400</v>
      </c>
      <c r="G32" s="18" t="s">
        <v>44</v>
      </c>
      <c r="H32" s="37" t="s">
        <v>80</v>
      </c>
    </row>
    <row r="33" spans="1:8" ht="22.5" customHeight="1" x14ac:dyDescent="0.2">
      <c r="A33" s="16">
        <v>28</v>
      </c>
      <c r="B33" s="24">
        <v>45938</v>
      </c>
      <c r="C33" s="18"/>
      <c r="D33" s="18">
        <f t="shared" si="2"/>
        <v>11319631878</v>
      </c>
      <c r="E33" s="18">
        <v>645581522</v>
      </c>
      <c r="F33" s="18">
        <v>300000000</v>
      </c>
      <c r="G33" s="19" t="s">
        <v>45</v>
      </c>
      <c r="H33" s="36" t="s">
        <v>81</v>
      </c>
    </row>
    <row r="34" spans="1:8" ht="22.5" customHeight="1" x14ac:dyDescent="0.2">
      <c r="A34" s="16">
        <v>29</v>
      </c>
      <c r="B34" s="24">
        <v>45940</v>
      </c>
      <c r="C34" s="18"/>
      <c r="D34" s="18">
        <f t="shared" si="2"/>
        <v>11965213400</v>
      </c>
      <c r="E34" s="23">
        <v>1421216080</v>
      </c>
      <c r="F34" s="18">
        <v>132500000</v>
      </c>
      <c r="G34" s="19" t="s">
        <v>46</v>
      </c>
      <c r="H34" s="36" t="s">
        <v>82</v>
      </c>
    </row>
    <row r="35" spans="1:8" ht="22.5" customHeight="1" x14ac:dyDescent="0.2">
      <c r="A35" s="16">
        <v>30</v>
      </c>
      <c r="B35" s="24">
        <v>45944</v>
      </c>
      <c r="C35" s="18"/>
      <c r="D35" s="18">
        <f t="shared" si="2"/>
        <v>13386429480</v>
      </c>
      <c r="E35" s="18">
        <v>1179675000</v>
      </c>
      <c r="F35" s="18">
        <v>132300000</v>
      </c>
      <c r="G35" s="19" t="s">
        <v>47</v>
      </c>
      <c r="H35" s="36" t="s">
        <v>83</v>
      </c>
    </row>
    <row r="36" spans="1:8" ht="22.5" customHeight="1" x14ac:dyDescent="0.2">
      <c r="A36" s="16">
        <v>31</v>
      </c>
      <c r="B36" s="24">
        <v>45945</v>
      </c>
      <c r="C36" s="18"/>
      <c r="D36" s="18">
        <f>D35+E35</f>
        <v>14566104480</v>
      </c>
      <c r="E36" s="18">
        <v>673703217</v>
      </c>
      <c r="F36" s="18"/>
      <c r="G36" s="25" t="s">
        <v>48</v>
      </c>
      <c r="H36" s="38" t="s">
        <v>84</v>
      </c>
    </row>
    <row r="37" spans="1:8" ht="22.5" customHeight="1" x14ac:dyDescent="0.2">
      <c r="A37" s="16" t="s">
        <v>37</v>
      </c>
      <c r="B37" s="24">
        <v>45946</v>
      </c>
      <c r="C37" s="18"/>
      <c r="D37" s="18">
        <v>4878402349</v>
      </c>
      <c r="E37" s="18"/>
      <c r="F37" s="18"/>
      <c r="G37" s="19"/>
      <c r="H37" s="36" t="s">
        <v>85</v>
      </c>
    </row>
    <row r="38" spans="1:8" ht="22.5" customHeight="1" x14ac:dyDescent="0.2">
      <c r="A38" s="16">
        <v>32</v>
      </c>
      <c r="B38" s="24">
        <v>45950</v>
      </c>
      <c r="C38" s="18"/>
      <c r="D38" s="18">
        <f>D36+E36-D37</f>
        <v>10361405348</v>
      </c>
      <c r="E38" s="18">
        <v>1762433921</v>
      </c>
      <c r="F38" s="32"/>
      <c r="G38" s="19" t="s">
        <v>49</v>
      </c>
      <c r="H38" s="36" t="s">
        <v>86</v>
      </c>
    </row>
    <row r="39" spans="1:8" ht="23.25" customHeight="1" x14ac:dyDescent="0.2">
      <c r="A39" s="16">
        <v>33</v>
      </c>
      <c r="B39" s="24">
        <v>45958</v>
      </c>
      <c r="C39" s="18"/>
      <c r="D39" s="18">
        <f t="shared" ref="D39:D43" si="3">D38+E38</f>
        <v>12123839269</v>
      </c>
      <c r="E39" s="30">
        <v>630603595</v>
      </c>
      <c r="F39" s="33"/>
      <c r="G39" s="31" t="s">
        <v>50</v>
      </c>
      <c r="H39" s="39" t="s">
        <v>87</v>
      </c>
    </row>
    <row r="40" spans="1:8" ht="23.25" customHeight="1" x14ac:dyDescent="0.2">
      <c r="A40" s="16">
        <v>34</v>
      </c>
      <c r="B40" s="24">
        <v>45960</v>
      </c>
      <c r="C40" s="18"/>
      <c r="D40" s="18">
        <f t="shared" si="3"/>
        <v>12754442864</v>
      </c>
      <c r="E40" s="18">
        <v>30586545</v>
      </c>
      <c r="F40" s="26"/>
      <c r="G40" s="19" t="s">
        <v>51</v>
      </c>
      <c r="H40" s="36" t="s">
        <v>88</v>
      </c>
    </row>
    <row r="41" spans="1:8" ht="23.25" customHeight="1" x14ac:dyDescent="0.2">
      <c r="A41" s="16">
        <v>35</v>
      </c>
      <c r="B41" s="24">
        <v>45964</v>
      </c>
      <c r="C41" s="18"/>
      <c r="D41" s="18">
        <f t="shared" si="3"/>
        <v>12785029409</v>
      </c>
      <c r="E41" s="18">
        <v>231853600</v>
      </c>
      <c r="F41" s="18"/>
      <c r="G41" s="19" t="s">
        <v>51</v>
      </c>
      <c r="H41" s="36" t="s">
        <v>89</v>
      </c>
    </row>
    <row r="42" spans="1:8" ht="23.25" customHeight="1" x14ac:dyDescent="0.2">
      <c r="A42" s="16">
        <v>36</v>
      </c>
      <c r="B42" s="24">
        <v>45964</v>
      </c>
      <c r="C42" s="18"/>
      <c r="D42" s="18">
        <f t="shared" si="3"/>
        <v>13016883009</v>
      </c>
      <c r="E42" s="18">
        <v>974728343</v>
      </c>
      <c r="F42" s="18"/>
      <c r="G42" s="19" t="s">
        <v>52</v>
      </c>
      <c r="H42" s="36" t="s">
        <v>90</v>
      </c>
    </row>
    <row r="43" spans="1:8" ht="23.25" customHeight="1" x14ac:dyDescent="0.2">
      <c r="A43" s="16">
        <v>37</v>
      </c>
      <c r="B43" s="24">
        <v>45965</v>
      </c>
      <c r="C43" s="18"/>
      <c r="D43" s="18">
        <f t="shared" si="3"/>
        <v>13991611352</v>
      </c>
      <c r="E43" s="18">
        <v>1753162172</v>
      </c>
      <c r="F43" s="18"/>
      <c r="G43" s="19" t="s">
        <v>53</v>
      </c>
      <c r="H43" s="36" t="s">
        <v>91</v>
      </c>
    </row>
    <row r="44" spans="1:8" ht="23.25" customHeight="1" x14ac:dyDescent="0.2">
      <c r="A44" s="16">
        <v>38</v>
      </c>
      <c r="B44" s="20">
        <v>45967</v>
      </c>
      <c r="C44" s="18"/>
      <c r="D44" s="18">
        <f>D43+E43</f>
        <v>15744773524</v>
      </c>
      <c r="E44" s="18">
        <v>20688675</v>
      </c>
      <c r="F44" s="18"/>
      <c r="G44" s="19" t="s">
        <v>54</v>
      </c>
      <c r="H44" s="36" t="s">
        <v>92</v>
      </c>
    </row>
    <row r="45" spans="1:8" ht="23.25" customHeight="1" x14ac:dyDescent="0.2">
      <c r="A45" s="16">
        <v>39</v>
      </c>
      <c r="B45" s="24">
        <v>45968</v>
      </c>
      <c r="C45" s="18"/>
      <c r="D45" s="18">
        <f>D44+E44</f>
        <v>15765462199</v>
      </c>
      <c r="E45" s="18">
        <v>749482985</v>
      </c>
      <c r="F45" s="18"/>
      <c r="G45" s="19" t="s">
        <v>55</v>
      </c>
      <c r="H45" s="36" t="s">
        <v>93</v>
      </c>
    </row>
    <row r="46" spans="1:8" ht="23.25" customHeight="1" x14ac:dyDescent="0.2">
      <c r="A46" s="16">
        <v>40</v>
      </c>
      <c r="B46" s="20">
        <v>45972</v>
      </c>
      <c r="C46" s="18"/>
      <c r="D46" s="18">
        <f>D45+E45</f>
        <v>16514945184</v>
      </c>
      <c r="E46" s="28">
        <v>195160200</v>
      </c>
      <c r="F46" s="18"/>
      <c r="G46" s="19" t="s">
        <v>51</v>
      </c>
      <c r="H46" s="36" t="s">
        <v>94</v>
      </c>
    </row>
    <row r="47" spans="1:8" ht="20.25" customHeight="1" x14ac:dyDescent="0.2">
      <c r="A47" s="16" t="s">
        <v>37</v>
      </c>
      <c r="B47" s="20">
        <v>45987</v>
      </c>
      <c r="C47" s="18"/>
      <c r="D47" s="18">
        <v>2925881381</v>
      </c>
      <c r="E47" s="18"/>
      <c r="F47" s="18"/>
      <c r="G47" s="19"/>
      <c r="H47" s="19"/>
    </row>
    <row r="48" spans="1:8" ht="20.25" customHeight="1" x14ac:dyDescent="0.2">
      <c r="A48" s="16">
        <v>41</v>
      </c>
      <c r="B48" s="20">
        <v>45992</v>
      </c>
      <c r="C48" s="18"/>
      <c r="D48" s="18">
        <f>D46+E46-D47</f>
        <v>13784224003</v>
      </c>
      <c r="E48" s="18">
        <v>838405209</v>
      </c>
      <c r="F48" s="18"/>
      <c r="G48" s="19" t="s">
        <v>57</v>
      </c>
      <c r="H48" s="36" t="s">
        <v>95</v>
      </c>
    </row>
    <row r="49" spans="1:8" ht="20.25" customHeight="1" x14ac:dyDescent="0.2">
      <c r="A49" s="16">
        <v>42</v>
      </c>
      <c r="B49" s="20">
        <v>45994</v>
      </c>
      <c r="C49" s="18"/>
      <c r="D49" s="18">
        <f>D48+E48</f>
        <v>14622629212</v>
      </c>
      <c r="E49" s="18">
        <v>670200000</v>
      </c>
      <c r="F49" s="18"/>
      <c r="G49" s="19" t="s">
        <v>56</v>
      </c>
      <c r="H49" s="36" t="s">
        <v>96</v>
      </c>
    </row>
    <row r="50" spans="1:8" ht="20.25" customHeight="1" x14ac:dyDescent="0.2">
      <c r="A50" s="16">
        <v>43</v>
      </c>
      <c r="B50" s="20">
        <v>45999</v>
      </c>
      <c r="C50" s="18"/>
      <c r="D50" s="18">
        <f>D49+E49</f>
        <v>15292829212</v>
      </c>
      <c r="E50" s="18">
        <v>9797739</v>
      </c>
      <c r="F50" s="18"/>
      <c r="G50" s="19" t="s">
        <v>51</v>
      </c>
      <c r="H50" s="36" t="s">
        <v>97</v>
      </c>
    </row>
    <row r="51" spans="1:8" ht="20.25" customHeight="1" x14ac:dyDescent="0.2">
      <c r="A51" s="16">
        <v>44</v>
      </c>
      <c r="B51" s="20">
        <v>46000</v>
      </c>
      <c r="C51" s="18"/>
      <c r="D51" s="18">
        <f>D50+E50</f>
        <v>15302626951</v>
      </c>
      <c r="E51" s="18">
        <v>1007301964</v>
      </c>
      <c r="F51" s="18"/>
      <c r="G51" s="19" t="s">
        <v>58</v>
      </c>
      <c r="H51" s="36" t="s">
        <v>98</v>
      </c>
    </row>
    <row r="52" spans="1:8" ht="20.25" customHeight="1" x14ac:dyDescent="0.2">
      <c r="A52" s="16">
        <v>45</v>
      </c>
      <c r="B52" s="20">
        <v>46000</v>
      </c>
      <c r="C52" s="18"/>
      <c r="D52" s="18">
        <f>D51+E51</f>
        <v>16309928915</v>
      </c>
      <c r="E52" s="18">
        <v>787328514</v>
      </c>
      <c r="F52" s="18" t="s">
        <v>60</v>
      </c>
      <c r="G52" s="29" t="s">
        <v>59</v>
      </c>
      <c r="H52" s="40" t="s">
        <v>99</v>
      </c>
    </row>
    <row r="53" spans="1:8" ht="20.25" customHeight="1" x14ac:dyDescent="0.2">
      <c r="A53" s="16">
        <v>46</v>
      </c>
      <c r="B53" s="20">
        <v>46001</v>
      </c>
      <c r="C53" s="18"/>
      <c r="D53" s="18">
        <f>D52+E52</f>
        <v>17097257429</v>
      </c>
      <c r="E53" s="18">
        <v>781795200</v>
      </c>
      <c r="F53" s="18" t="s">
        <v>61</v>
      </c>
      <c r="G53" s="19" t="s">
        <v>51</v>
      </c>
      <c r="H53" s="36" t="s">
        <v>100</v>
      </c>
    </row>
    <row r="54" spans="1:8" ht="20.25" customHeight="1" x14ac:dyDescent="0.2">
      <c r="A54" s="16" t="s">
        <v>37</v>
      </c>
      <c r="B54" s="20">
        <v>46007</v>
      </c>
      <c r="C54" s="18"/>
      <c r="D54" s="18">
        <v>1834743821</v>
      </c>
      <c r="E54" s="18"/>
      <c r="F54" s="18"/>
      <c r="G54" s="19"/>
      <c r="H54" s="36" t="s">
        <v>85</v>
      </c>
    </row>
    <row r="55" spans="1:8" ht="19.5" customHeight="1" x14ac:dyDescent="0.2">
      <c r="A55" s="16">
        <v>47</v>
      </c>
      <c r="B55" s="20">
        <v>46021</v>
      </c>
      <c r="C55" s="18"/>
      <c r="D55" s="18">
        <f>D53+E53-D54</f>
        <v>16044308808</v>
      </c>
      <c r="E55" s="18">
        <v>659500000</v>
      </c>
      <c r="F55" s="18"/>
      <c r="G55" s="19" t="s">
        <v>62</v>
      </c>
      <c r="H55" s="36" t="s">
        <v>75</v>
      </c>
    </row>
    <row r="56" spans="1:8" ht="19.5" customHeight="1" x14ac:dyDescent="0.2">
      <c r="A56" s="16">
        <v>48</v>
      </c>
      <c r="B56" s="20">
        <v>46031</v>
      </c>
      <c r="C56" s="18"/>
      <c r="D56" s="18">
        <f>D55+E55</f>
        <v>16703808808</v>
      </c>
      <c r="E56" s="18">
        <v>1062500214</v>
      </c>
      <c r="F56" s="18"/>
      <c r="G56" s="19" t="s">
        <v>63</v>
      </c>
      <c r="H56" s="36" t="s">
        <v>101</v>
      </c>
    </row>
    <row r="57" spans="1:8" ht="19.5" customHeight="1" x14ac:dyDescent="0.25">
      <c r="A57" s="16">
        <v>49</v>
      </c>
      <c r="B57" s="20">
        <v>46035</v>
      </c>
      <c r="C57" s="18"/>
      <c r="D57" s="18">
        <f>D56+E56</f>
        <v>17766309022</v>
      </c>
      <c r="E57" s="18">
        <v>300366840</v>
      </c>
      <c r="F57" s="18" t="s">
        <v>64</v>
      </c>
      <c r="G57" s="34" t="s">
        <v>65</v>
      </c>
      <c r="H57" s="34"/>
    </row>
    <row r="58" spans="1:8" ht="19.5" customHeight="1" x14ac:dyDescent="0.2">
      <c r="A58" s="16" t="s">
        <v>37</v>
      </c>
      <c r="B58" s="20">
        <v>46038</v>
      </c>
      <c r="C58" s="18"/>
      <c r="D58" s="18">
        <v>7363214067</v>
      </c>
      <c r="E58" s="18"/>
      <c r="F58" s="18"/>
      <c r="G58" s="19"/>
      <c r="H58" s="36" t="s">
        <v>85</v>
      </c>
    </row>
    <row r="59" spans="1:8" ht="19.5" customHeight="1" x14ac:dyDescent="0.25">
      <c r="A59" s="16">
        <v>50</v>
      </c>
      <c r="B59" s="20">
        <v>46049</v>
      </c>
      <c r="C59" s="18"/>
      <c r="D59" s="18">
        <f>D57+E57-D58</f>
        <v>10703461795</v>
      </c>
      <c r="E59" s="35">
        <v>1098240000</v>
      </c>
      <c r="F59" s="18" t="s">
        <v>66</v>
      </c>
      <c r="G59" s="19" t="s">
        <v>67</v>
      </c>
      <c r="H59" s="36" t="s">
        <v>74</v>
      </c>
    </row>
    <row r="60" spans="1:8" ht="19.5" customHeight="1" x14ac:dyDescent="0.2">
      <c r="A60" s="16">
        <v>51</v>
      </c>
      <c r="B60" s="20">
        <v>46050</v>
      </c>
      <c r="C60" s="18"/>
      <c r="D60" s="18">
        <f t="shared" ref="D60:D63" si="4">D59+E59</f>
        <v>11801701795</v>
      </c>
      <c r="E60" s="18">
        <v>702947845</v>
      </c>
      <c r="F60" s="18"/>
      <c r="G60" s="19" t="s">
        <v>68</v>
      </c>
      <c r="H60" s="36" t="s">
        <v>76</v>
      </c>
    </row>
    <row r="61" spans="1:8" ht="19.5" customHeight="1" x14ac:dyDescent="0.2">
      <c r="A61" s="16">
        <v>52</v>
      </c>
      <c r="B61" s="20">
        <v>46052</v>
      </c>
      <c r="C61" s="18"/>
      <c r="D61" s="18">
        <f t="shared" si="4"/>
        <v>12504649640</v>
      </c>
      <c r="E61" s="18">
        <v>616711230</v>
      </c>
      <c r="F61" s="18" t="s">
        <v>70</v>
      </c>
      <c r="G61" s="19" t="s">
        <v>69</v>
      </c>
      <c r="H61" s="19"/>
    </row>
    <row r="62" spans="1:8" ht="19.5" customHeight="1" x14ac:dyDescent="0.2">
      <c r="A62" s="16">
        <v>53</v>
      </c>
      <c r="B62" s="20">
        <v>46058</v>
      </c>
      <c r="C62" s="18"/>
      <c r="D62" s="18">
        <f t="shared" si="4"/>
        <v>13121360870</v>
      </c>
      <c r="E62" s="18">
        <v>439064097</v>
      </c>
      <c r="F62" s="18"/>
      <c r="G62" s="19" t="s">
        <v>68</v>
      </c>
      <c r="H62" s="19"/>
    </row>
    <row r="63" spans="1:8" ht="19.5" customHeight="1" x14ac:dyDescent="0.2">
      <c r="A63" s="16">
        <v>54</v>
      </c>
      <c r="B63" s="20">
        <v>45694</v>
      </c>
      <c r="C63" s="18"/>
      <c r="D63" s="18">
        <f t="shared" si="4"/>
        <v>13560424967</v>
      </c>
      <c r="E63" s="18">
        <v>921200000</v>
      </c>
      <c r="F63" s="18"/>
      <c r="G63" s="19" t="s">
        <v>71</v>
      </c>
      <c r="H63" s="19"/>
    </row>
    <row r="64" spans="1:8" ht="19.5" customHeight="1" x14ac:dyDescent="0.2">
      <c r="A64" s="16">
        <v>55</v>
      </c>
      <c r="B64" s="20">
        <v>46062</v>
      </c>
      <c r="C64" s="18"/>
      <c r="D64" s="18">
        <f>D63+E63</f>
        <v>14481624967</v>
      </c>
      <c r="E64" s="18">
        <v>3940041137</v>
      </c>
      <c r="F64" s="18"/>
      <c r="G64" s="19" t="s">
        <v>68</v>
      </c>
      <c r="H64" s="19"/>
    </row>
    <row r="65" spans="1:8" ht="19.5" customHeight="1" x14ac:dyDescent="0.2">
      <c r="A65" s="16">
        <v>56</v>
      </c>
      <c r="B65" s="20">
        <v>46063</v>
      </c>
      <c r="C65" s="18"/>
      <c r="D65" s="18">
        <f>D64+E64</f>
        <v>18421666104</v>
      </c>
      <c r="E65" s="18">
        <v>946988000</v>
      </c>
      <c r="F65" s="18"/>
      <c r="G65" s="19" t="s">
        <v>72</v>
      </c>
      <c r="H65" s="19"/>
    </row>
    <row r="66" spans="1:8" ht="19.5" customHeight="1" x14ac:dyDescent="0.2">
      <c r="A66" s="16" t="s">
        <v>37</v>
      </c>
      <c r="B66" s="20">
        <v>46079</v>
      </c>
      <c r="C66" s="18"/>
      <c r="D66" s="18">
        <v>661190140</v>
      </c>
      <c r="E66" s="18"/>
      <c r="F66" s="18"/>
      <c r="G66" s="19"/>
      <c r="H66" s="36" t="s">
        <v>85</v>
      </c>
    </row>
    <row r="67" spans="1:8" ht="19.5" customHeight="1" x14ac:dyDescent="0.2">
      <c r="A67" s="16" t="s">
        <v>37</v>
      </c>
      <c r="B67" s="20">
        <v>46080</v>
      </c>
      <c r="C67" s="18"/>
      <c r="D67" s="18">
        <v>974728343</v>
      </c>
      <c r="E67" s="18"/>
      <c r="F67" s="18"/>
      <c r="G67" s="19"/>
      <c r="H67" s="36" t="s">
        <v>85</v>
      </c>
    </row>
    <row r="68" spans="1:8" ht="19.5" customHeight="1" x14ac:dyDescent="0.2">
      <c r="A68" s="16">
        <v>57</v>
      </c>
      <c r="B68" s="20">
        <v>46083</v>
      </c>
      <c r="C68" s="18"/>
      <c r="D68" s="18">
        <f>D65+E65-D66-D67</f>
        <v>17732735621</v>
      </c>
      <c r="E68" s="18">
        <v>936219658</v>
      </c>
      <c r="F68" s="18"/>
      <c r="G68" s="19" t="s">
        <v>68</v>
      </c>
      <c r="H68" s="19"/>
    </row>
    <row r="69" spans="1:8" x14ac:dyDescent="0.2">
      <c r="A69" s="16">
        <v>58</v>
      </c>
      <c r="B69" s="20">
        <v>46090</v>
      </c>
      <c r="C69" s="18"/>
      <c r="D69" s="18">
        <f>D68+E68</f>
        <v>18668955279</v>
      </c>
      <c r="E69" s="18">
        <v>732132968</v>
      </c>
      <c r="F69" s="18"/>
      <c r="G69" s="19" t="s">
        <v>68</v>
      </c>
      <c r="H69" s="19"/>
    </row>
    <row r="70" spans="1:8" x14ac:dyDescent="0.2">
      <c r="A70" s="16" t="s">
        <v>37</v>
      </c>
      <c r="B70" s="20">
        <v>46099</v>
      </c>
      <c r="C70" s="18"/>
      <c r="D70" s="18">
        <v>1985015772</v>
      </c>
      <c r="E70" s="18"/>
      <c r="F70" s="18"/>
      <c r="G70" s="19"/>
      <c r="H70" s="19"/>
    </row>
    <row r="71" spans="1:8" x14ac:dyDescent="0.2">
      <c r="A71" s="16" t="s">
        <v>37</v>
      </c>
      <c r="B71" s="20">
        <v>46107</v>
      </c>
      <c r="C71" s="18"/>
      <c r="D71" s="18">
        <v>5231527458</v>
      </c>
      <c r="E71" s="18"/>
      <c r="F71" s="18"/>
      <c r="G71" s="19"/>
      <c r="H71" s="19"/>
    </row>
    <row r="72" spans="1:8" x14ac:dyDescent="0.2">
      <c r="A72" s="16">
        <v>59</v>
      </c>
      <c r="B72" s="20">
        <v>46121</v>
      </c>
      <c r="C72" s="18"/>
      <c r="D72" s="18">
        <f>D69+E69-D70-D71</f>
        <v>12184545017</v>
      </c>
      <c r="E72" s="18">
        <v>341785067</v>
      </c>
      <c r="F72" s="18"/>
      <c r="G72" s="19" t="s">
        <v>68</v>
      </c>
      <c r="H72" s="19"/>
    </row>
    <row r="73" spans="1:8" x14ac:dyDescent="0.2">
      <c r="A73" s="16">
        <v>60</v>
      </c>
      <c r="B73" s="20">
        <v>46122</v>
      </c>
      <c r="C73" s="18"/>
      <c r="D73" s="18">
        <f>D72+E72</f>
        <v>12526330084</v>
      </c>
      <c r="E73" s="18">
        <v>1095640000</v>
      </c>
      <c r="F73" s="18"/>
      <c r="G73" s="19" t="s">
        <v>102</v>
      </c>
      <c r="H73" s="19"/>
    </row>
    <row r="74" spans="1:8" x14ac:dyDescent="0.2">
      <c r="A74" s="16" t="s">
        <v>37</v>
      </c>
      <c r="B74" s="20">
        <v>46128</v>
      </c>
      <c r="C74" s="18"/>
      <c r="D74" s="18">
        <v>4605350099</v>
      </c>
      <c r="E74" s="18"/>
      <c r="F74" s="18"/>
      <c r="G74" s="19"/>
      <c r="H74" s="19"/>
    </row>
    <row r="75" spans="1:8" ht="15" x14ac:dyDescent="0.25">
      <c r="A75" s="27">
        <v>61</v>
      </c>
      <c r="B75" s="41">
        <v>46133</v>
      </c>
      <c r="C75" s="18"/>
      <c r="D75" s="18">
        <f>D73+E73-D74</f>
        <v>9016619985</v>
      </c>
      <c r="E75" s="35">
        <v>1356494997</v>
      </c>
      <c r="F75" s="18"/>
      <c r="G75" s="19" t="s">
        <v>103</v>
      </c>
      <c r="H75" s="19"/>
    </row>
    <row r="76" spans="1:8" x14ac:dyDescent="0.2">
      <c r="A76" s="16"/>
      <c r="B76" s="16"/>
      <c r="C76" s="18"/>
      <c r="D76" s="18"/>
      <c r="E76" s="18"/>
      <c r="F76" s="18"/>
      <c r="G76" s="19"/>
      <c r="H76" s="19"/>
    </row>
    <row r="77" spans="1:8" x14ac:dyDescent="0.2">
      <c r="A77" s="16"/>
      <c r="B77" s="16"/>
      <c r="C77" s="18"/>
      <c r="D77" s="18"/>
      <c r="E77" s="18"/>
      <c r="F77" s="18"/>
      <c r="G77" s="19"/>
      <c r="H77" s="19"/>
    </row>
    <row r="78" spans="1:8" x14ac:dyDescent="0.2">
      <c r="A78" s="16"/>
      <c r="B78" s="16"/>
      <c r="C78" s="18"/>
      <c r="D78" s="18"/>
      <c r="E78" s="18"/>
      <c r="F78" s="18"/>
      <c r="G78" s="19"/>
      <c r="H78" s="19"/>
    </row>
    <row r="79" spans="1:8" x14ac:dyDescent="0.2">
      <c r="A79" s="16"/>
      <c r="B79" s="16"/>
      <c r="C79" s="18"/>
      <c r="D79" s="18"/>
      <c r="E79" s="18"/>
      <c r="F79" s="18"/>
      <c r="G79" s="19"/>
      <c r="H79" s="19"/>
    </row>
    <row r="80" spans="1:8" x14ac:dyDescent="0.2">
      <c r="A80" s="16"/>
      <c r="B80" s="16"/>
      <c r="C80" s="18"/>
      <c r="D80" s="18"/>
      <c r="E80" s="18"/>
      <c r="F80" s="18"/>
      <c r="G80" s="19"/>
      <c r="H80" s="19"/>
    </row>
    <row r="81" spans="1:8" x14ac:dyDescent="0.2">
      <c r="A81" s="16"/>
      <c r="B81" s="16"/>
      <c r="C81" s="18"/>
      <c r="D81" s="18"/>
      <c r="E81" s="18"/>
      <c r="F81" s="18"/>
      <c r="G81" s="19"/>
      <c r="H81" s="19"/>
    </row>
    <row r="82" spans="1:8" x14ac:dyDescent="0.2">
      <c r="A82" s="16"/>
      <c r="B82" s="16"/>
      <c r="C82" s="18"/>
      <c r="D82" s="18"/>
      <c r="E82" s="18"/>
      <c r="F82" s="18"/>
      <c r="G82" s="19"/>
      <c r="H82" s="19"/>
    </row>
    <row r="83" spans="1:8" x14ac:dyDescent="0.2">
      <c r="A83" s="16"/>
      <c r="B83" s="16"/>
      <c r="C83" s="18"/>
      <c r="D83" s="18"/>
      <c r="E83" s="18"/>
      <c r="F83" s="18"/>
      <c r="G83" s="19"/>
      <c r="H83" s="19"/>
    </row>
    <row r="84" spans="1:8" x14ac:dyDescent="0.2">
      <c r="A84" s="16"/>
      <c r="B84" s="16"/>
      <c r="C84" s="18"/>
      <c r="D84" s="18"/>
      <c r="E84" s="18"/>
      <c r="F84" s="18"/>
      <c r="G84" s="19"/>
      <c r="H84" s="19"/>
    </row>
    <row r="85" spans="1:8" x14ac:dyDescent="0.2">
      <c r="A85" s="16"/>
      <c r="B85" s="16"/>
      <c r="C85" s="18"/>
      <c r="D85" s="18"/>
      <c r="E85" s="18"/>
      <c r="F85" s="18"/>
      <c r="G85" s="19"/>
      <c r="H85" s="19"/>
    </row>
    <row r="86" spans="1:8" x14ac:dyDescent="0.2">
      <c r="A86" s="16"/>
      <c r="B86" s="16"/>
      <c r="C86" s="18"/>
      <c r="D86" s="18"/>
      <c r="E86" s="18"/>
      <c r="F86" s="18"/>
      <c r="G86" s="19"/>
      <c r="H86" s="19"/>
    </row>
    <row r="87" spans="1:8" x14ac:dyDescent="0.2">
      <c r="A87" s="16"/>
      <c r="B87" s="16"/>
      <c r="C87" s="18"/>
      <c r="D87" s="18"/>
      <c r="E87" s="18"/>
      <c r="F87" s="18"/>
      <c r="G87" s="19"/>
      <c r="H87" s="19"/>
    </row>
    <row r="88" spans="1:8" x14ac:dyDescent="0.2">
      <c r="A88" s="16"/>
      <c r="B88" s="16"/>
      <c r="C88" s="18"/>
      <c r="D88" s="18"/>
      <c r="E88" s="18"/>
      <c r="F88" s="18"/>
      <c r="G88" s="19"/>
      <c r="H88" s="19"/>
    </row>
    <row r="89" spans="1:8" x14ac:dyDescent="0.2">
      <c r="A89" s="16"/>
      <c r="B89" s="16"/>
      <c r="C89" s="18"/>
      <c r="D89" s="18"/>
      <c r="E89" s="18"/>
      <c r="F89" s="18"/>
      <c r="G89" s="19"/>
      <c r="H89" s="1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1"/>
  <sheetViews>
    <sheetView workbookViewId="0">
      <selection activeCell="I11" sqref="I11"/>
    </sheetView>
  </sheetViews>
  <sheetFormatPr defaultRowHeight="15" x14ac:dyDescent="0.25"/>
  <cols>
    <col min="9" max="9" width="17.85546875" customWidth="1"/>
    <col min="10" max="10" width="15.7109375" customWidth="1"/>
  </cols>
  <sheetData>
    <row r="2" spans="2:12" ht="15.75" thickBot="1" x14ac:dyDescent="0.3"/>
    <row r="3" spans="2:12" ht="39" thickBot="1" x14ac:dyDescent="0.3">
      <c r="B3" s="42" t="s">
        <v>5</v>
      </c>
      <c r="C3" s="42" t="s">
        <v>6</v>
      </c>
      <c r="D3" s="42" t="s">
        <v>7</v>
      </c>
      <c r="E3" s="42" t="s">
        <v>8</v>
      </c>
      <c r="F3" s="46" t="s">
        <v>9</v>
      </c>
      <c r="G3" s="47"/>
      <c r="H3" s="1" t="s">
        <v>10</v>
      </c>
      <c r="I3" s="1" t="s">
        <v>11</v>
      </c>
      <c r="J3" s="1" t="s">
        <v>12</v>
      </c>
      <c r="K3" s="2"/>
    </row>
    <row r="4" spans="2:12" ht="39.75" customHeight="1" thickBot="1" x14ac:dyDescent="0.3">
      <c r="B4" s="43"/>
      <c r="C4" s="44"/>
      <c r="D4" s="45"/>
      <c r="E4" s="45"/>
      <c r="F4" s="8" t="s">
        <v>13</v>
      </c>
      <c r="G4" s="9" t="s">
        <v>14</v>
      </c>
      <c r="H4" s="10"/>
      <c r="I4" s="11"/>
      <c r="J4" s="12"/>
      <c r="K4" s="2"/>
    </row>
    <row r="5" spans="2:12" ht="23.25" customHeight="1" thickBot="1" x14ac:dyDescent="0.3">
      <c r="B5" s="54">
        <v>1</v>
      </c>
      <c r="C5" s="51" t="s">
        <v>15</v>
      </c>
      <c r="D5" s="51" t="s">
        <v>24</v>
      </c>
      <c r="E5" s="51" t="s">
        <v>25</v>
      </c>
      <c r="F5" s="3">
        <v>31</v>
      </c>
      <c r="G5" s="3" t="s">
        <v>16</v>
      </c>
      <c r="H5" s="56" t="s">
        <v>17</v>
      </c>
      <c r="I5" s="4">
        <v>432404671</v>
      </c>
      <c r="J5" s="5">
        <v>432404671</v>
      </c>
      <c r="K5" s="2"/>
    </row>
    <row r="6" spans="2:12" ht="22.5" customHeight="1" thickBot="1" x14ac:dyDescent="0.3">
      <c r="B6" s="54"/>
      <c r="C6" s="52"/>
      <c r="D6" s="52"/>
      <c r="E6" s="52"/>
      <c r="F6" s="3">
        <v>32</v>
      </c>
      <c r="G6" s="3" t="s">
        <v>18</v>
      </c>
      <c r="H6" s="56"/>
      <c r="I6" s="4">
        <v>178364363</v>
      </c>
      <c r="J6" s="5">
        <v>178364363</v>
      </c>
      <c r="K6" s="2"/>
    </row>
    <row r="7" spans="2:12" ht="15.75" thickBot="1" x14ac:dyDescent="0.3">
      <c r="B7" s="54"/>
      <c r="C7" s="52"/>
      <c r="D7" s="52"/>
      <c r="E7" s="52"/>
      <c r="F7" s="3">
        <v>33</v>
      </c>
      <c r="G7" s="3" t="s">
        <v>19</v>
      </c>
      <c r="H7" s="56"/>
      <c r="I7" s="4">
        <v>377438549</v>
      </c>
      <c r="J7" s="5">
        <v>377438549</v>
      </c>
      <c r="K7" s="2"/>
    </row>
    <row r="8" spans="2:12" ht="15.75" thickBot="1" x14ac:dyDescent="0.3">
      <c r="B8" s="54"/>
      <c r="C8" s="52"/>
      <c r="D8" s="52"/>
      <c r="E8" s="52"/>
      <c r="F8" s="3">
        <v>34</v>
      </c>
      <c r="G8" s="3" t="s">
        <v>20</v>
      </c>
      <c r="H8" s="56"/>
      <c r="I8" s="4">
        <v>486794108</v>
      </c>
      <c r="J8" s="5">
        <v>486794108</v>
      </c>
      <c r="K8" s="2"/>
      <c r="L8" s="6"/>
    </row>
    <row r="9" spans="2:12" ht="15.75" thickBot="1" x14ac:dyDescent="0.3">
      <c r="B9" s="54"/>
      <c r="C9" s="52"/>
      <c r="D9" s="52"/>
      <c r="E9" s="52"/>
      <c r="F9" s="3">
        <v>35</v>
      </c>
      <c r="G9" s="3" t="s">
        <v>21</v>
      </c>
      <c r="H9" s="56"/>
      <c r="I9" s="4">
        <v>336626137</v>
      </c>
      <c r="J9" s="5">
        <v>336626137</v>
      </c>
      <c r="K9" s="2"/>
    </row>
    <row r="10" spans="2:12" ht="15.75" thickBot="1" x14ac:dyDescent="0.3">
      <c r="B10" s="55"/>
      <c r="C10" s="53"/>
      <c r="D10" s="53"/>
      <c r="E10" s="53"/>
      <c r="F10" s="3">
        <v>36</v>
      </c>
      <c r="G10" s="3" t="s">
        <v>22</v>
      </c>
      <c r="H10" s="57"/>
      <c r="I10" s="4">
        <v>325938592</v>
      </c>
      <c r="J10" s="5">
        <v>325938592</v>
      </c>
      <c r="K10" s="2"/>
    </row>
    <row r="11" spans="2:12" ht="24" customHeight="1" thickBot="1" x14ac:dyDescent="0.3">
      <c r="B11" s="48" t="s">
        <v>23</v>
      </c>
      <c r="C11" s="49"/>
      <c r="D11" s="49"/>
      <c r="E11" s="49"/>
      <c r="F11" s="49"/>
      <c r="G11" s="49"/>
      <c r="H11" s="50"/>
      <c r="I11" s="7">
        <v>2137566420</v>
      </c>
      <c r="J11" s="7">
        <v>2137566420</v>
      </c>
      <c r="K11" s="2"/>
    </row>
  </sheetData>
  <mergeCells count="11">
    <mergeCell ref="B11:H11"/>
    <mergeCell ref="D5:D10"/>
    <mergeCell ref="E5:E10"/>
    <mergeCell ref="B5:B10"/>
    <mergeCell ref="C5:C10"/>
    <mergeCell ref="H5:H10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2025-06-02T01:05:25Z</dcterms:created>
  <dcterms:modified xsi:type="dcterms:W3CDTF">2026-04-21T01:22:18Z</dcterms:modified>
</cp:coreProperties>
</file>